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180" windowHeight="9345" tabRatio="796" activeTab="0"/>
  </bookViews>
  <sheets>
    <sheet name="мясо" sheetId="1" r:id="rId1"/>
    <sheet name="молоко" sheetId="2" r:id="rId2"/>
    <sheet name="крс" sheetId="3" r:id="rId3"/>
    <sheet name="Показатели птицевод" sheetId="4" r:id="rId4"/>
  </sheets>
  <definedNames>
    <definedName name="_xlnm.Print_Area" localSheetId="2">'крс'!$A$1:$N$34</definedName>
    <definedName name="_xlnm.Print_Area" localSheetId="1">'молоко'!$A$1:$O$20</definedName>
    <definedName name="_xlnm.Print_Area" localSheetId="0">'мясо'!$A$1:$W$42</definedName>
    <definedName name="_xlnm.Print_Area" localSheetId="3">'Показатели птицевод'!$A$1:$R$15</definedName>
  </definedNames>
  <calcPr fullCalcOnLoad="1"/>
</workbook>
</file>

<file path=xl/sharedStrings.xml><?xml version="1.0" encoding="utf-8"?>
<sst xmlns="http://schemas.openxmlformats.org/spreadsheetml/2006/main" count="187" uniqueCount="82">
  <si>
    <t>в % к</t>
  </si>
  <si>
    <t>Производство мяса-всего, тонн</t>
  </si>
  <si>
    <t>в т.ч.мясо КРС</t>
  </si>
  <si>
    <t>мясо свиней</t>
  </si>
  <si>
    <t>мясо птицы</t>
  </si>
  <si>
    <t>прочие</t>
  </si>
  <si>
    <t>(+),(-) к</t>
  </si>
  <si>
    <t xml:space="preserve"> Производство молока, тонн</t>
  </si>
  <si>
    <t>Средний надой на 1 корову, кг</t>
  </si>
  <si>
    <t>всего, тонн</t>
  </si>
  <si>
    <t>крупный рогатый скот, голов</t>
  </si>
  <si>
    <t>в т.ч. коров, голов</t>
  </si>
  <si>
    <t>свиней, голов</t>
  </si>
  <si>
    <t xml:space="preserve"> + - </t>
  </si>
  <si>
    <t xml:space="preserve">в % к </t>
  </si>
  <si>
    <t>№</t>
  </si>
  <si>
    <t xml:space="preserve">№ </t>
  </si>
  <si>
    <t xml:space="preserve">Куплено молока у населения - </t>
  </si>
  <si>
    <t xml:space="preserve">Среднегодовое </t>
  </si>
  <si>
    <t>поголовье коров, гол.</t>
  </si>
  <si>
    <t>Наименование с/х производителей</t>
  </si>
  <si>
    <t>СХПК к-з им. Ленина</t>
  </si>
  <si>
    <t>СХПК "Искра"</t>
  </si>
  <si>
    <t>СХПК "Туруновский"</t>
  </si>
  <si>
    <t>СХПК им. Кадыкова</t>
  </si>
  <si>
    <t>СХК"Атлашевский"</t>
  </si>
  <si>
    <t>ОАО "Чурачикское"</t>
  </si>
  <si>
    <t>ОАО"Гвардеец"</t>
  </si>
  <si>
    <t>ЗАО "Прогресс"</t>
  </si>
  <si>
    <t>ОАО "Чувашский бойлер"</t>
  </si>
  <si>
    <t>ООО"Смак Акро"</t>
  </si>
  <si>
    <t>УОХ "Приволжское"</t>
  </si>
  <si>
    <t xml:space="preserve">ЗАО"АФ" Ольдеевская" </t>
  </si>
  <si>
    <t>ООО"ТП"Сувар -2"</t>
  </si>
  <si>
    <t>СХПК к-з им. Куйбышева</t>
  </si>
  <si>
    <t>ООО "АФ "Надежда"</t>
  </si>
  <si>
    <t>проверка</t>
  </si>
  <si>
    <t>К-з им. Свердлова</t>
  </si>
  <si>
    <t>2010 г.</t>
  </si>
  <si>
    <t>2010г.</t>
  </si>
  <si>
    <t>Производство яиц, тыс шт.</t>
  </si>
  <si>
    <t>из них куриных</t>
  </si>
  <si>
    <t>Яйценоскость кур-несушек, шт.</t>
  </si>
  <si>
    <t>Производство мяса, тонн</t>
  </si>
  <si>
    <t>Численность птицы, тыс.гол.</t>
  </si>
  <si>
    <t>Наименование организации</t>
  </si>
  <si>
    <t>ОАО "Чувашский бройлер"</t>
  </si>
  <si>
    <t>Итого</t>
  </si>
  <si>
    <t>+</t>
  </si>
  <si>
    <t>2011 г.</t>
  </si>
  <si>
    <t>2011г.</t>
  </si>
  <si>
    <t xml:space="preserve"> 2010г.</t>
  </si>
  <si>
    <t>2011г. в % к 2010 г.</t>
  </si>
  <si>
    <t>2011 г. + - к 2010 г.</t>
  </si>
  <si>
    <t>Итого по КФХ:</t>
  </si>
  <si>
    <t>Всего:</t>
  </si>
  <si>
    <t>Всего по сельх. предприятия:</t>
  </si>
  <si>
    <t>Всего по сх предприятиям:</t>
  </si>
  <si>
    <t>Всего по сельскох. предприятиям :</t>
  </si>
  <si>
    <t>Студгородок</t>
  </si>
  <si>
    <t>КФХ Чернуха Д,С,</t>
  </si>
  <si>
    <t>ООО "Як мал"</t>
  </si>
  <si>
    <t>КФХ Новинка"</t>
  </si>
  <si>
    <t>КФХ Чернуха С.Д.</t>
  </si>
  <si>
    <t>ОАО "АФ "Средняя Волга"</t>
  </si>
  <si>
    <t>ОАО "АФ"Средняя Волга"</t>
  </si>
  <si>
    <t>ООО "АРТИКОМ"</t>
  </si>
  <si>
    <t>ООО "Порецкое Агро"</t>
  </si>
  <si>
    <t>ОАО "Атлашевская птицефабрика"</t>
  </si>
  <si>
    <t>ООО "Агрохолдинг "ЮРМА"</t>
  </si>
  <si>
    <t>ООО"Агрохолдинг "ЮРМА"</t>
  </si>
  <si>
    <t>ООО "АФ"Атлашевская"</t>
  </si>
  <si>
    <t>ООО "Чебоксарский бройлер"</t>
  </si>
  <si>
    <t>Показатели по производству мяса на 01.01.2012 год.</t>
  </si>
  <si>
    <t>Показатели по производству молока и продуктивности коров на 01.01.2012 года.</t>
  </si>
  <si>
    <t>Численность крупного рогатого скота и свиней на 01.01.2012 г.</t>
  </si>
  <si>
    <t xml:space="preserve">Производственные показатели птицеводческих организаций Чебоксарского района  на 1 января  2012 года </t>
  </si>
  <si>
    <t>ООО"АФ"Атлашевская"</t>
  </si>
  <si>
    <t>"Атлашевская птицефабрика"</t>
  </si>
  <si>
    <t>ФГУП учхоз  "Приволжское"</t>
  </si>
  <si>
    <t>ООО "Артиком"Туруновский бройлер"</t>
  </si>
  <si>
    <t>ФГУП учхоз "Приволжское"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</si>
</sst>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</numFmts>
  <fonts count="1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8"/>
      <name val="Arial Cyr"/>
      <family val="0"/>
    </font>
    <font>
      <sz val="10"/>
      <color indexed="63"/>
      <name val="Arial Cyr"/>
      <family val="0"/>
    </font>
    <font>
      <sz val="7"/>
      <name val="Arial Cyr"/>
      <family val="2"/>
    </font>
    <font>
      <b/>
      <sz val="10"/>
      <color indexed="63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164" fontId="5" fillId="3" borderId="5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0" borderId="2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11" fillId="2" borderId="1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0" borderId="7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164" fontId="12" fillId="3" borderId="1" xfId="0" applyNumberFormat="1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164" fontId="12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164" fontId="11" fillId="3" borderId="1" xfId="0" applyNumberFormat="1" applyFont="1" applyFill="1" applyBorder="1" applyAlignment="1">
      <alignment horizontal="left"/>
    </xf>
    <xf numFmtId="164" fontId="11" fillId="2" borderId="2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2" fontId="12" fillId="2" borderId="1" xfId="0" applyNumberFormat="1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11" fillId="2" borderId="1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" fontId="2" fillId="3" borderId="1" xfId="0" applyNumberFormat="1" applyFon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2" fontId="11" fillId="3" borderId="1" xfId="0" applyNumberFormat="1" applyFont="1" applyFill="1" applyBorder="1" applyAlignment="1">
      <alignment/>
    </xf>
    <xf numFmtId="1" fontId="11" fillId="3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0" fontId="11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2" fontId="11" fillId="3" borderId="1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" fontId="11" fillId="2" borderId="2" xfId="0" applyNumberFormat="1" applyFont="1" applyFill="1" applyBorder="1" applyAlignment="1">
      <alignment horizontal="left"/>
    </xf>
    <xf numFmtId="1" fontId="11" fillId="0" borderId="2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0"/>
  <sheetViews>
    <sheetView tabSelected="1" zoomScale="75" zoomScaleNormal="75" workbookViewId="0" topLeftCell="A1">
      <selection activeCell="A29" sqref="A29"/>
    </sheetView>
  </sheetViews>
  <sheetFormatPr defaultColWidth="9.00390625" defaultRowHeight="12.75"/>
  <cols>
    <col min="1" max="1" width="4.00390625" style="4" customWidth="1"/>
    <col min="2" max="2" width="35.625" style="0" bestFit="1" customWidth="1"/>
    <col min="3" max="3" width="9.125" style="0" customWidth="1"/>
    <col min="4" max="4" width="10.125" style="0" hidden="1" customWidth="1"/>
    <col min="5" max="5" width="10.00390625" style="0" customWidth="1"/>
    <col min="6" max="6" width="10.375" style="0" customWidth="1"/>
    <col min="7" max="7" width="10.75390625" style="0" customWidth="1"/>
    <col min="8" max="9" width="9.25390625" style="0" bestFit="1" customWidth="1"/>
    <col min="10" max="10" width="9.875" style="0" bestFit="1" customWidth="1"/>
    <col min="11" max="17" width="9.25390625" style="0" bestFit="1" customWidth="1"/>
    <col min="18" max="18" width="9.75390625" style="0" bestFit="1" customWidth="1"/>
    <col min="19" max="20" width="9.25390625" style="0" bestFit="1" customWidth="1"/>
    <col min="21" max="21" width="11.75390625" style="0" customWidth="1"/>
    <col min="22" max="22" width="11.125" style="0" bestFit="1" customWidth="1"/>
  </cols>
  <sheetData>
    <row r="1" spans="2:23" ht="15.75">
      <c r="B1" s="152" t="s">
        <v>73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2:23" ht="16.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40"/>
      <c r="T2" s="140"/>
      <c r="U2" s="140"/>
      <c r="V2" s="140"/>
      <c r="W2" s="140"/>
    </row>
    <row r="3" spans="1:23" ht="15.75">
      <c r="A3" s="137" t="s">
        <v>15</v>
      </c>
      <c r="B3" s="149" t="s">
        <v>20</v>
      </c>
      <c r="C3" s="144" t="s">
        <v>1</v>
      </c>
      <c r="D3" s="145"/>
      <c r="E3" s="145"/>
      <c r="F3" s="145"/>
      <c r="G3" s="146"/>
      <c r="H3" s="144" t="s">
        <v>2</v>
      </c>
      <c r="I3" s="145"/>
      <c r="J3" s="145"/>
      <c r="K3" s="146"/>
      <c r="L3" s="144" t="s">
        <v>3</v>
      </c>
      <c r="M3" s="145"/>
      <c r="N3" s="145"/>
      <c r="O3" s="146"/>
      <c r="P3" s="144" t="s">
        <v>4</v>
      </c>
      <c r="Q3" s="145"/>
      <c r="R3" s="147"/>
      <c r="S3" s="148"/>
      <c r="T3" s="144" t="s">
        <v>5</v>
      </c>
      <c r="U3" s="145"/>
      <c r="V3" s="147"/>
      <c r="W3" s="148"/>
    </row>
    <row r="4" spans="1:23" ht="15.75">
      <c r="A4" s="138"/>
      <c r="B4" s="150"/>
      <c r="C4" s="141" t="s">
        <v>38</v>
      </c>
      <c r="D4" s="153" t="s">
        <v>36</v>
      </c>
      <c r="E4" s="141" t="s">
        <v>49</v>
      </c>
      <c r="F4" s="70" t="s">
        <v>50</v>
      </c>
      <c r="G4" s="69" t="s">
        <v>50</v>
      </c>
      <c r="H4" s="141" t="s">
        <v>38</v>
      </c>
      <c r="I4" s="141" t="s">
        <v>49</v>
      </c>
      <c r="J4" s="70" t="s">
        <v>50</v>
      </c>
      <c r="K4" s="69" t="s">
        <v>50</v>
      </c>
      <c r="L4" s="141" t="s">
        <v>38</v>
      </c>
      <c r="M4" s="141" t="s">
        <v>49</v>
      </c>
      <c r="N4" s="70" t="s">
        <v>50</v>
      </c>
      <c r="O4" s="69" t="s">
        <v>50</v>
      </c>
      <c r="P4" s="141" t="s">
        <v>38</v>
      </c>
      <c r="Q4" s="141" t="s">
        <v>49</v>
      </c>
      <c r="R4" s="70" t="s">
        <v>50</v>
      </c>
      <c r="S4" s="69" t="s">
        <v>50</v>
      </c>
      <c r="T4" s="141" t="s">
        <v>38</v>
      </c>
      <c r="U4" s="141" t="s">
        <v>49</v>
      </c>
      <c r="V4" s="70" t="s">
        <v>50</v>
      </c>
      <c r="W4" s="69" t="s">
        <v>50</v>
      </c>
    </row>
    <row r="5" spans="1:23" ht="15.75">
      <c r="A5" s="138"/>
      <c r="B5" s="151"/>
      <c r="C5" s="142"/>
      <c r="D5" s="154"/>
      <c r="E5" s="142"/>
      <c r="F5" s="71" t="s">
        <v>0</v>
      </c>
      <c r="G5" s="67" t="s">
        <v>6</v>
      </c>
      <c r="H5" s="142"/>
      <c r="I5" s="142"/>
      <c r="J5" s="71" t="s">
        <v>0</v>
      </c>
      <c r="K5" s="67" t="s">
        <v>6</v>
      </c>
      <c r="L5" s="142"/>
      <c r="M5" s="142"/>
      <c r="N5" s="71" t="s">
        <v>0</v>
      </c>
      <c r="O5" s="67" t="s">
        <v>6</v>
      </c>
      <c r="P5" s="142"/>
      <c r="Q5" s="142"/>
      <c r="R5" s="71" t="s">
        <v>0</v>
      </c>
      <c r="S5" s="67" t="s">
        <v>6</v>
      </c>
      <c r="T5" s="142"/>
      <c r="U5" s="142"/>
      <c r="V5" s="71" t="s">
        <v>0</v>
      </c>
      <c r="W5" s="67" t="s">
        <v>6</v>
      </c>
    </row>
    <row r="6" spans="1:23" ht="15.75">
      <c r="A6" s="139"/>
      <c r="B6" s="72"/>
      <c r="C6" s="143"/>
      <c r="D6" s="155"/>
      <c r="E6" s="143"/>
      <c r="F6" s="73" t="s">
        <v>51</v>
      </c>
      <c r="G6" s="68" t="s">
        <v>51</v>
      </c>
      <c r="H6" s="143"/>
      <c r="I6" s="143"/>
      <c r="J6" s="73" t="s">
        <v>51</v>
      </c>
      <c r="K6" s="68">
        <v>2010</v>
      </c>
      <c r="L6" s="143"/>
      <c r="M6" s="143"/>
      <c r="N6" s="73" t="s">
        <v>51</v>
      </c>
      <c r="O6" s="68" t="s">
        <v>51</v>
      </c>
      <c r="P6" s="143"/>
      <c r="Q6" s="143"/>
      <c r="R6" s="73" t="s">
        <v>51</v>
      </c>
      <c r="S6" s="68" t="s">
        <v>51</v>
      </c>
      <c r="T6" s="143"/>
      <c r="U6" s="143"/>
      <c r="V6" s="73" t="s">
        <v>51</v>
      </c>
      <c r="W6" s="68" t="s">
        <v>51</v>
      </c>
    </row>
    <row r="7" spans="1:23" ht="19.5" customHeight="1">
      <c r="A7" s="1">
        <v>1</v>
      </c>
      <c r="B7" s="72" t="s">
        <v>21</v>
      </c>
      <c r="C7" s="89">
        <v>361.9</v>
      </c>
      <c r="D7" s="90">
        <f>I7+M7+Q7+U7</f>
        <v>248.10000000000002</v>
      </c>
      <c r="E7" s="89">
        <v>248.1</v>
      </c>
      <c r="F7" s="63">
        <f aca="true" t="shared" si="0" ref="F7:F27">E7/C7*100</f>
        <v>68.55484940591325</v>
      </c>
      <c r="G7" s="185">
        <f aca="true" t="shared" si="1" ref="G7:G27">E7-C7</f>
        <v>-113.79999999999998</v>
      </c>
      <c r="H7" s="61">
        <v>194.2</v>
      </c>
      <c r="I7" s="61">
        <v>127.7</v>
      </c>
      <c r="J7" s="91">
        <f>I7/H7*100</f>
        <v>65.7569515962925</v>
      </c>
      <c r="K7" s="184">
        <f>I7-H7</f>
        <v>-66.49999999999999</v>
      </c>
      <c r="L7" s="61">
        <v>167.1</v>
      </c>
      <c r="M7" s="61">
        <v>120.4</v>
      </c>
      <c r="N7" s="91">
        <f>M7/L7*100</f>
        <v>72.0526630760024</v>
      </c>
      <c r="O7" s="92">
        <f>M7-L7</f>
        <v>-46.69999999999999</v>
      </c>
      <c r="P7" s="93"/>
      <c r="Q7" s="93"/>
      <c r="R7" s="63"/>
      <c r="S7" s="60">
        <f>Q7-P7</f>
        <v>0</v>
      </c>
      <c r="T7" s="93">
        <v>0.6</v>
      </c>
      <c r="U7" s="94"/>
      <c r="V7" s="89">
        <f>U7/T7*100</f>
        <v>0</v>
      </c>
      <c r="W7" s="95">
        <f>U7-T7</f>
        <v>-0.6</v>
      </c>
    </row>
    <row r="8" spans="1:23" ht="19.5" customHeight="1">
      <c r="A8" s="1">
        <v>2</v>
      </c>
      <c r="B8" s="72" t="s">
        <v>37</v>
      </c>
      <c r="C8" s="89">
        <v>57.3</v>
      </c>
      <c r="D8" s="90">
        <f aca="true" t="shared" si="2" ref="D8:D36">I8+M8+Q8+U8</f>
        <v>120.599</v>
      </c>
      <c r="E8" s="89">
        <v>120.599</v>
      </c>
      <c r="F8" s="63">
        <f t="shared" si="0"/>
        <v>210.4694589877836</v>
      </c>
      <c r="G8" s="98">
        <f t="shared" si="1"/>
        <v>63.29900000000001</v>
      </c>
      <c r="H8" s="61">
        <v>54.699</v>
      </c>
      <c r="I8" s="61">
        <v>120.599</v>
      </c>
      <c r="J8" s="63">
        <f aca="true" t="shared" si="3" ref="J8:J26">I8/H8*100</f>
        <v>220.4775224409953</v>
      </c>
      <c r="K8" s="99">
        <f aca="true" t="shared" si="4" ref="K8:K27">I8-H8</f>
        <v>65.9</v>
      </c>
      <c r="L8" s="61"/>
      <c r="M8" s="61"/>
      <c r="N8" s="63"/>
      <c r="O8" s="61">
        <f aca="true" t="shared" si="5" ref="O8:O27">M8-L8</f>
        <v>0</v>
      </c>
      <c r="P8" s="93"/>
      <c r="Q8" s="93"/>
      <c r="R8" s="63"/>
      <c r="S8" s="62">
        <f aca="true" t="shared" si="6" ref="S8:S26">Q8-P8</f>
        <v>0</v>
      </c>
      <c r="T8" s="93">
        <v>2.6</v>
      </c>
      <c r="U8" s="94"/>
      <c r="V8" s="89">
        <f>U8/T8*100</f>
        <v>0</v>
      </c>
      <c r="W8" s="89">
        <f aca="true" t="shared" si="7" ref="W8:W26">U8-T8</f>
        <v>-2.6</v>
      </c>
    </row>
    <row r="9" spans="1:23" ht="19.5" customHeight="1">
      <c r="A9" s="1">
        <v>3</v>
      </c>
      <c r="B9" s="72" t="s">
        <v>34</v>
      </c>
      <c r="C9" s="89">
        <v>53.2</v>
      </c>
      <c r="D9" s="90">
        <f t="shared" si="2"/>
        <v>59.4</v>
      </c>
      <c r="E9" s="89">
        <v>59.4</v>
      </c>
      <c r="F9" s="63">
        <f t="shared" si="0"/>
        <v>111.65413533834585</v>
      </c>
      <c r="G9" s="98">
        <f t="shared" si="1"/>
        <v>6.199999999999996</v>
      </c>
      <c r="H9" s="61">
        <v>40.8</v>
      </c>
      <c r="I9" s="61">
        <v>40</v>
      </c>
      <c r="J9" s="63">
        <f t="shared" si="3"/>
        <v>98.03921568627452</v>
      </c>
      <c r="K9" s="99">
        <f t="shared" si="4"/>
        <v>-0.7999999999999972</v>
      </c>
      <c r="L9" s="61">
        <v>12.4</v>
      </c>
      <c r="M9" s="61">
        <v>19.4</v>
      </c>
      <c r="N9" s="63">
        <f>M9/L9*100</f>
        <v>156.4516129032258</v>
      </c>
      <c r="O9" s="61">
        <f t="shared" si="5"/>
        <v>6.999999999999998</v>
      </c>
      <c r="P9" s="93"/>
      <c r="Q9" s="93"/>
      <c r="R9" s="63"/>
      <c r="S9" s="62">
        <f t="shared" si="6"/>
        <v>0</v>
      </c>
      <c r="T9" s="93"/>
      <c r="U9" s="94"/>
      <c r="V9" s="89">
        <v>0</v>
      </c>
      <c r="W9" s="89">
        <f t="shared" si="7"/>
        <v>0</v>
      </c>
    </row>
    <row r="10" spans="1:23" ht="19.5" customHeight="1">
      <c r="A10" s="1">
        <v>4</v>
      </c>
      <c r="B10" s="72" t="s">
        <v>22</v>
      </c>
      <c r="C10" s="89">
        <v>25.2</v>
      </c>
      <c r="D10" s="90">
        <f t="shared" si="2"/>
        <v>17.808999999999997</v>
      </c>
      <c r="E10" s="89">
        <v>17.809</v>
      </c>
      <c r="F10" s="63">
        <f t="shared" si="0"/>
        <v>70.67063492063492</v>
      </c>
      <c r="G10" s="98">
        <f t="shared" si="1"/>
        <v>-7.390999999999998</v>
      </c>
      <c r="H10" s="61">
        <v>13.05</v>
      </c>
      <c r="I10" s="61">
        <v>6.205</v>
      </c>
      <c r="J10" s="63">
        <f t="shared" si="3"/>
        <v>47.547892720306514</v>
      </c>
      <c r="K10" s="99">
        <f t="shared" si="4"/>
        <v>-6.845000000000001</v>
      </c>
      <c r="L10" s="61">
        <v>12.17</v>
      </c>
      <c r="M10" s="61">
        <v>11.604</v>
      </c>
      <c r="N10" s="63">
        <f>M10/L10*100</f>
        <v>95.3492193919474</v>
      </c>
      <c r="O10" s="61">
        <f t="shared" si="5"/>
        <v>-0.5660000000000007</v>
      </c>
      <c r="P10" s="93"/>
      <c r="Q10" s="93"/>
      <c r="R10" s="63"/>
      <c r="S10" s="62">
        <f t="shared" si="6"/>
        <v>0</v>
      </c>
      <c r="T10" s="93"/>
      <c r="U10" s="94"/>
      <c r="V10" s="89">
        <v>0</v>
      </c>
      <c r="W10" s="89">
        <f t="shared" si="7"/>
        <v>0</v>
      </c>
    </row>
    <row r="11" spans="1:23" ht="19.5" customHeight="1">
      <c r="A11" s="1">
        <v>5</v>
      </c>
      <c r="B11" s="72" t="s">
        <v>23</v>
      </c>
      <c r="C11" s="89">
        <v>23.1</v>
      </c>
      <c r="D11" s="109">
        <f t="shared" si="2"/>
        <v>5.33</v>
      </c>
      <c r="E11" s="96">
        <v>5.33</v>
      </c>
      <c r="F11" s="63">
        <f t="shared" si="0"/>
        <v>23.07359307359307</v>
      </c>
      <c r="G11" s="98">
        <f t="shared" si="1"/>
        <v>-17.770000000000003</v>
      </c>
      <c r="H11" s="61"/>
      <c r="I11" s="61"/>
      <c r="J11" s="63"/>
      <c r="K11" s="99">
        <f t="shared" si="4"/>
        <v>0</v>
      </c>
      <c r="L11" s="61">
        <v>23.1</v>
      </c>
      <c r="M11" s="61">
        <v>5</v>
      </c>
      <c r="N11" s="63">
        <f>M11/L11*100</f>
        <v>21.645021645021643</v>
      </c>
      <c r="O11" s="61">
        <f t="shared" si="5"/>
        <v>-18.1</v>
      </c>
      <c r="P11" s="93"/>
      <c r="Q11" s="93"/>
      <c r="R11" s="63"/>
      <c r="S11" s="62">
        <f t="shared" si="6"/>
        <v>0</v>
      </c>
      <c r="T11" s="93"/>
      <c r="U11" s="97">
        <v>0.33</v>
      </c>
      <c r="V11" s="89">
        <v>0</v>
      </c>
      <c r="W11" s="89">
        <f t="shared" si="7"/>
        <v>0.33</v>
      </c>
    </row>
    <row r="12" spans="1:23" ht="19.5" customHeight="1">
      <c r="A12" s="1">
        <v>6</v>
      </c>
      <c r="B12" s="72" t="s">
        <v>64</v>
      </c>
      <c r="C12" s="89">
        <v>39.7</v>
      </c>
      <c r="D12" s="90">
        <f t="shared" si="2"/>
        <v>46.88</v>
      </c>
      <c r="E12" s="89">
        <v>46.88</v>
      </c>
      <c r="F12" s="63">
        <f t="shared" si="0"/>
        <v>118.08564231738035</v>
      </c>
      <c r="G12" s="98">
        <f t="shared" si="1"/>
        <v>7.18</v>
      </c>
      <c r="H12" s="61">
        <v>36.27</v>
      </c>
      <c r="I12" s="61">
        <v>33.46</v>
      </c>
      <c r="J12" s="63">
        <f t="shared" si="3"/>
        <v>92.25255031706644</v>
      </c>
      <c r="K12" s="99">
        <f t="shared" si="4"/>
        <v>-2.8100000000000023</v>
      </c>
      <c r="L12" s="61">
        <v>2.52</v>
      </c>
      <c r="M12" s="61">
        <v>11.14</v>
      </c>
      <c r="N12" s="63">
        <f>M12/L12*100</f>
        <v>442.0634920634921</v>
      </c>
      <c r="O12" s="61">
        <f t="shared" si="5"/>
        <v>8.620000000000001</v>
      </c>
      <c r="P12" s="61"/>
      <c r="Q12" s="61"/>
      <c r="R12" s="63"/>
      <c r="S12" s="62">
        <f t="shared" si="6"/>
        <v>0</v>
      </c>
      <c r="T12" s="93">
        <v>0.9</v>
      </c>
      <c r="U12" s="94">
        <v>2.28</v>
      </c>
      <c r="V12" s="89">
        <v>0</v>
      </c>
      <c r="W12" s="89">
        <f t="shared" si="7"/>
        <v>1.38</v>
      </c>
    </row>
    <row r="13" spans="1:23" ht="19.5" customHeight="1">
      <c r="A13" s="1">
        <v>7</v>
      </c>
      <c r="B13" s="72" t="s">
        <v>24</v>
      </c>
      <c r="C13" s="89">
        <v>1.9</v>
      </c>
      <c r="D13" s="109">
        <f t="shared" si="2"/>
        <v>2.4</v>
      </c>
      <c r="E13" s="111">
        <v>2.383</v>
      </c>
      <c r="F13" s="63">
        <f t="shared" si="0"/>
        <v>125.42105263157895</v>
      </c>
      <c r="G13" s="98">
        <f t="shared" si="1"/>
        <v>0.4830000000000001</v>
      </c>
      <c r="H13" s="61">
        <v>0.32</v>
      </c>
      <c r="I13" s="61"/>
      <c r="J13" s="63">
        <f t="shared" si="3"/>
        <v>0</v>
      </c>
      <c r="K13" s="99">
        <f t="shared" si="4"/>
        <v>-0.32</v>
      </c>
      <c r="L13" s="61">
        <v>1.57</v>
      </c>
      <c r="M13" s="61">
        <v>2.4</v>
      </c>
      <c r="N13" s="63">
        <f>M13/L13*100</f>
        <v>152.86624203821654</v>
      </c>
      <c r="O13" s="61">
        <f t="shared" si="5"/>
        <v>0.8299999999999998</v>
      </c>
      <c r="P13" s="61"/>
      <c r="Q13" s="61"/>
      <c r="R13" s="63"/>
      <c r="S13" s="62">
        <f t="shared" si="6"/>
        <v>0</v>
      </c>
      <c r="T13" s="93"/>
      <c r="U13" s="94"/>
      <c r="V13" s="89">
        <v>0</v>
      </c>
      <c r="W13" s="89">
        <f t="shared" si="7"/>
        <v>0</v>
      </c>
    </row>
    <row r="14" spans="1:23" ht="19.5" customHeight="1">
      <c r="A14" s="1">
        <v>8</v>
      </c>
      <c r="B14" s="72" t="s">
        <v>25</v>
      </c>
      <c r="C14" s="89">
        <v>157.5</v>
      </c>
      <c r="D14" s="109">
        <f t="shared" si="2"/>
        <v>102.753</v>
      </c>
      <c r="E14" s="111">
        <v>102.753</v>
      </c>
      <c r="F14" s="63">
        <f t="shared" si="0"/>
        <v>65.24</v>
      </c>
      <c r="G14" s="98">
        <f t="shared" si="1"/>
        <v>-54.747</v>
      </c>
      <c r="H14" s="61">
        <v>156.8</v>
      </c>
      <c r="I14" s="61">
        <v>102.053</v>
      </c>
      <c r="J14" s="63">
        <f t="shared" si="3"/>
        <v>65.08482142857143</v>
      </c>
      <c r="K14" s="99">
        <f t="shared" si="4"/>
        <v>-54.747000000000014</v>
      </c>
      <c r="L14" s="61"/>
      <c r="M14" s="61"/>
      <c r="N14" s="63"/>
      <c r="O14" s="61">
        <f t="shared" si="5"/>
        <v>0</v>
      </c>
      <c r="P14" s="61"/>
      <c r="Q14" s="61"/>
      <c r="R14" s="63"/>
      <c r="S14" s="62">
        <f t="shared" si="6"/>
        <v>0</v>
      </c>
      <c r="T14" s="93">
        <v>0.7</v>
      </c>
      <c r="U14" s="94">
        <v>0.7</v>
      </c>
      <c r="V14" s="89">
        <f>U14/T14*100</f>
        <v>100</v>
      </c>
      <c r="W14" s="89">
        <f t="shared" si="7"/>
        <v>0</v>
      </c>
    </row>
    <row r="15" spans="1:23" ht="19.5" customHeight="1">
      <c r="A15" s="1">
        <v>9</v>
      </c>
      <c r="B15" s="72" t="s">
        <v>26</v>
      </c>
      <c r="C15" s="89">
        <v>44.1</v>
      </c>
      <c r="D15" s="90">
        <f t="shared" si="2"/>
        <v>37.45</v>
      </c>
      <c r="E15" s="111">
        <v>37.45</v>
      </c>
      <c r="F15" s="63">
        <f t="shared" si="0"/>
        <v>84.92063492063492</v>
      </c>
      <c r="G15" s="98">
        <f t="shared" si="1"/>
        <v>-6.649999999999999</v>
      </c>
      <c r="H15" s="61">
        <v>44.1</v>
      </c>
      <c r="I15" s="61">
        <v>37.45</v>
      </c>
      <c r="J15" s="63">
        <f t="shared" si="3"/>
        <v>84.92063492063492</v>
      </c>
      <c r="K15" s="99">
        <f t="shared" si="4"/>
        <v>-6.649999999999999</v>
      </c>
      <c r="L15" s="61"/>
      <c r="M15" s="61"/>
      <c r="N15" s="63"/>
      <c r="O15" s="61">
        <f t="shared" si="5"/>
        <v>0</v>
      </c>
      <c r="P15" s="61"/>
      <c r="Q15" s="61"/>
      <c r="R15" s="63"/>
      <c r="S15" s="62">
        <f t="shared" si="6"/>
        <v>0</v>
      </c>
      <c r="T15" s="61"/>
      <c r="U15" s="63"/>
      <c r="V15" s="89"/>
      <c r="W15" s="89">
        <f t="shared" si="7"/>
        <v>0</v>
      </c>
    </row>
    <row r="16" spans="1:23" ht="19.5" customHeight="1">
      <c r="A16" s="1">
        <v>10</v>
      </c>
      <c r="B16" s="72" t="s">
        <v>27</v>
      </c>
      <c r="C16" s="89">
        <v>9.2</v>
      </c>
      <c r="D16" s="90">
        <f t="shared" si="2"/>
        <v>0.47</v>
      </c>
      <c r="E16" s="111">
        <v>0.47</v>
      </c>
      <c r="F16" s="63">
        <f t="shared" si="0"/>
        <v>5.108695652173913</v>
      </c>
      <c r="G16" s="98">
        <f t="shared" si="1"/>
        <v>-8.729999999999999</v>
      </c>
      <c r="H16" s="61">
        <v>9.21</v>
      </c>
      <c r="I16" s="61">
        <v>0.47</v>
      </c>
      <c r="J16" s="63">
        <f t="shared" si="3"/>
        <v>5.10314875135722</v>
      </c>
      <c r="K16" s="99">
        <f t="shared" si="4"/>
        <v>-8.74</v>
      </c>
      <c r="L16" s="61"/>
      <c r="M16" s="61"/>
      <c r="N16" s="63"/>
      <c r="O16" s="61">
        <f t="shared" si="5"/>
        <v>0</v>
      </c>
      <c r="P16" s="61"/>
      <c r="Q16" s="61"/>
      <c r="R16" s="63"/>
      <c r="S16" s="62">
        <f t="shared" si="6"/>
        <v>0</v>
      </c>
      <c r="T16" s="61"/>
      <c r="U16" s="63"/>
      <c r="V16" s="89">
        <v>0</v>
      </c>
      <c r="W16" s="63">
        <f t="shared" si="7"/>
        <v>0</v>
      </c>
    </row>
    <row r="17" spans="1:23" ht="19.5" customHeight="1">
      <c r="A17" s="1">
        <v>11</v>
      </c>
      <c r="B17" s="72" t="s">
        <v>28</v>
      </c>
      <c r="C17" s="89">
        <v>25.4</v>
      </c>
      <c r="D17" s="90">
        <f t="shared" si="2"/>
        <v>40.9</v>
      </c>
      <c r="E17" s="111">
        <v>40.9</v>
      </c>
      <c r="F17" s="63">
        <f t="shared" si="0"/>
        <v>161.0236220472441</v>
      </c>
      <c r="G17" s="98">
        <f t="shared" si="1"/>
        <v>15.5</v>
      </c>
      <c r="H17" s="61">
        <v>18.9</v>
      </c>
      <c r="I17" s="61">
        <v>21.6</v>
      </c>
      <c r="J17" s="63">
        <f t="shared" si="3"/>
        <v>114.2857142857143</v>
      </c>
      <c r="K17" s="99">
        <f t="shared" si="4"/>
        <v>2.700000000000003</v>
      </c>
      <c r="L17" s="61">
        <v>2.6</v>
      </c>
      <c r="M17" s="61">
        <v>16.9</v>
      </c>
      <c r="N17" s="63">
        <f>M17/L17*100</f>
        <v>649.9999999999999</v>
      </c>
      <c r="O17" s="61">
        <f t="shared" si="5"/>
        <v>14.299999999999999</v>
      </c>
      <c r="P17" s="61"/>
      <c r="Q17" s="61"/>
      <c r="R17" s="63"/>
      <c r="S17" s="62">
        <f t="shared" si="6"/>
        <v>0</v>
      </c>
      <c r="T17" s="61">
        <v>3.9</v>
      </c>
      <c r="U17" s="63">
        <v>2.4</v>
      </c>
      <c r="V17" s="89">
        <f>U17/T17*100</f>
        <v>61.53846153846154</v>
      </c>
      <c r="W17" s="89">
        <f t="shared" si="7"/>
        <v>-1.5</v>
      </c>
    </row>
    <row r="18" spans="1:23" ht="19.5" customHeight="1">
      <c r="A18" s="1">
        <v>12</v>
      </c>
      <c r="B18" s="72" t="s">
        <v>77</v>
      </c>
      <c r="C18" s="89"/>
      <c r="D18" s="90">
        <f t="shared" si="2"/>
        <v>2.4</v>
      </c>
      <c r="E18" s="111">
        <v>2.4</v>
      </c>
      <c r="F18" s="63"/>
      <c r="G18" s="98"/>
      <c r="H18" s="61"/>
      <c r="I18" s="61">
        <v>2.4</v>
      </c>
      <c r="J18" s="63"/>
      <c r="K18" s="99"/>
      <c r="L18" s="61"/>
      <c r="M18" s="61"/>
      <c r="N18" s="63"/>
      <c r="O18" s="61"/>
      <c r="P18" s="61"/>
      <c r="Q18" s="61"/>
      <c r="R18" s="63"/>
      <c r="S18" s="62"/>
      <c r="T18" s="61"/>
      <c r="U18" s="63"/>
      <c r="V18" s="89"/>
      <c r="W18" s="89"/>
    </row>
    <row r="19" spans="1:23" ht="19.5" customHeight="1">
      <c r="A19" s="1">
        <v>13</v>
      </c>
      <c r="B19" s="72" t="s">
        <v>72</v>
      </c>
      <c r="C19" s="89">
        <v>514.8</v>
      </c>
      <c r="D19" s="90">
        <f t="shared" si="2"/>
        <v>0</v>
      </c>
      <c r="E19" s="111">
        <v>0</v>
      </c>
      <c r="F19" s="63">
        <f t="shared" si="0"/>
        <v>0</v>
      </c>
      <c r="G19" s="98">
        <f t="shared" si="1"/>
        <v>-514.8</v>
      </c>
      <c r="H19" s="61"/>
      <c r="I19" s="61"/>
      <c r="J19" s="63"/>
      <c r="K19" s="99">
        <f t="shared" si="4"/>
        <v>0</v>
      </c>
      <c r="L19" s="61"/>
      <c r="M19" s="61"/>
      <c r="N19" s="63"/>
      <c r="O19" s="61">
        <f t="shared" si="5"/>
        <v>0</v>
      </c>
      <c r="P19" s="61">
        <v>514.8</v>
      </c>
      <c r="Q19" s="61">
        <v>0</v>
      </c>
      <c r="R19" s="63">
        <f>Q19/P19*100</f>
        <v>0</v>
      </c>
      <c r="S19" s="62">
        <f t="shared" si="6"/>
        <v>-514.8</v>
      </c>
      <c r="T19" s="61"/>
      <c r="U19" s="63"/>
      <c r="V19" s="89">
        <v>0</v>
      </c>
      <c r="W19" s="89">
        <f t="shared" si="7"/>
        <v>0</v>
      </c>
    </row>
    <row r="20" spans="1:23" ht="19.5" customHeight="1">
      <c r="A20" s="1">
        <v>14</v>
      </c>
      <c r="B20" s="72" t="s">
        <v>78</v>
      </c>
      <c r="C20" s="89"/>
      <c r="D20" s="90">
        <v>337</v>
      </c>
      <c r="E20" s="89">
        <v>337</v>
      </c>
      <c r="F20" s="63"/>
      <c r="G20" s="98">
        <f t="shared" si="1"/>
        <v>337</v>
      </c>
      <c r="H20" s="61"/>
      <c r="I20" s="61"/>
      <c r="J20" s="63"/>
      <c r="K20" s="99">
        <f t="shared" si="4"/>
        <v>0</v>
      </c>
      <c r="L20" s="61"/>
      <c r="M20" s="61"/>
      <c r="N20" s="63"/>
      <c r="O20" s="61">
        <f t="shared" si="5"/>
        <v>0</v>
      </c>
      <c r="P20" s="61"/>
      <c r="Q20" s="61">
        <v>337</v>
      </c>
      <c r="R20" s="63"/>
      <c r="S20" s="62">
        <f t="shared" si="6"/>
        <v>337</v>
      </c>
      <c r="T20" s="61"/>
      <c r="U20" s="63"/>
      <c r="V20" s="89"/>
      <c r="W20" s="89">
        <f t="shared" si="7"/>
        <v>0</v>
      </c>
    </row>
    <row r="21" spans="1:23" ht="19.5" customHeight="1">
      <c r="A21" s="1">
        <v>15</v>
      </c>
      <c r="B21" s="72" t="s">
        <v>29</v>
      </c>
      <c r="C21" s="98">
        <v>8050</v>
      </c>
      <c r="D21" s="90">
        <f t="shared" si="2"/>
        <v>9907.1</v>
      </c>
      <c r="E21" s="61">
        <v>9907.1</v>
      </c>
      <c r="F21" s="63">
        <f t="shared" si="0"/>
        <v>123.06956521739131</v>
      </c>
      <c r="G21" s="98">
        <f t="shared" si="1"/>
        <v>1857.1000000000004</v>
      </c>
      <c r="H21" s="61"/>
      <c r="I21" s="61"/>
      <c r="J21" s="63"/>
      <c r="K21" s="99">
        <f t="shared" si="4"/>
        <v>0</v>
      </c>
      <c r="L21" s="61"/>
      <c r="M21" s="61"/>
      <c r="N21" s="63"/>
      <c r="O21" s="61">
        <f t="shared" si="5"/>
        <v>0</v>
      </c>
      <c r="P21" s="99">
        <v>8050</v>
      </c>
      <c r="Q21" s="61">
        <v>9907.1</v>
      </c>
      <c r="R21" s="63">
        <f>Q21/P21*100</f>
        <v>123.06956521739131</v>
      </c>
      <c r="S21" s="62">
        <f t="shared" si="6"/>
        <v>1857.1000000000004</v>
      </c>
      <c r="T21" s="61">
        <v>0.6</v>
      </c>
      <c r="U21" s="63"/>
      <c r="V21" s="89">
        <v>0</v>
      </c>
      <c r="W21" s="89">
        <f t="shared" si="7"/>
        <v>-0.6</v>
      </c>
    </row>
    <row r="22" spans="1:23" ht="19.5" customHeight="1">
      <c r="A22" s="1">
        <v>16</v>
      </c>
      <c r="B22" s="72" t="s">
        <v>30</v>
      </c>
      <c r="C22" s="89">
        <v>2373</v>
      </c>
      <c r="D22" s="90">
        <f t="shared" si="2"/>
        <v>1795.5</v>
      </c>
      <c r="E22" s="89">
        <v>1795.45</v>
      </c>
      <c r="F22" s="63">
        <f t="shared" si="0"/>
        <v>75.66160977665403</v>
      </c>
      <c r="G22" s="98">
        <f t="shared" si="1"/>
        <v>-577.55</v>
      </c>
      <c r="H22" s="61"/>
      <c r="I22" s="61"/>
      <c r="J22" s="63"/>
      <c r="K22" s="99">
        <f t="shared" si="4"/>
        <v>0</v>
      </c>
      <c r="L22" s="61">
        <v>2373</v>
      </c>
      <c r="M22" s="61">
        <v>1795.5</v>
      </c>
      <c r="N22" s="63">
        <f>M22/L22*100</f>
        <v>75.66371681415929</v>
      </c>
      <c r="O22" s="61">
        <f t="shared" si="5"/>
        <v>-577.5</v>
      </c>
      <c r="P22" s="61"/>
      <c r="Q22" s="61"/>
      <c r="R22" s="63"/>
      <c r="S22" s="62">
        <f t="shared" si="6"/>
        <v>0</v>
      </c>
      <c r="T22" s="61"/>
      <c r="U22" s="63"/>
      <c r="V22" s="89"/>
      <c r="W22" s="89">
        <f t="shared" si="7"/>
        <v>0</v>
      </c>
    </row>
    <row r="23" spans="1:23" ht="19.5" customHeight="1">
      <c r="A23" s="1">
        <v>17</v>
      </c>
      <c r="B23" s="72" t="s">
        <v>70</v>
      </c>
      <c r="C23" s="89">
        <v>5757</v>
      </c>
      <c r="D23" s="90">
        <f t="shared" si="2"/>
        <v>6006.1</v>
      </c>
      <c r="E23" s="89">
        <v>6006</v>
      </c>
      <c r="F23" s="63">
        <f t="shared" si="0"/>
        <v>104.32516935904117</v>
      </c>
      <c r="G23" s="98">
        <f t="shared" si="1"/>
        <v>249</v>
      </c>
      <c r="H23" s="61"/>
      <c r="I23" s="61"/>
      <c r="J23" s="63"/>
      <c r="K23" s="99">
        <f t="shared" si="4"/>
        <v>0</v>
      </c>
      <c r="L23" s="61"/>
      <c r="M23" s="61"/>
      <c r="N23" s="63"/>
      <c r="O23" s="61">
        <f t="shared" si="5"/>
        <v>0</v>
      </c>
      <c r="P23" s="61">
        <v>5757</v>
      </c>
      <c r="Q23" s="61">
        <v>6006.1</v>
      </c>
      <c r="R23" s="63">
        <f>Q23/P23*100</f>
        <v>104.32690637484802</v>
      </c>
      <c r="S23" s="62">
        <f t="shared" si="6"/>
        <v>249.10000000000036</v>
      </c>
      <c r="T23" s="61"/>
      <c r="U23" s="63"/>
      <c r="V23" s="89"/>
      <c r="W23" s="89">
        <f t="shared" si="7"/>
        <v>0</v>
      </c>
    </row>
    <row r="24" spans="1:23" ht="19.5" customHeight="1">
      <c r="A24" s="1">
        <v>18</v>
      </c>
      <c r="B24" s="72" t="s">
        <v>79</v>
      </c>
      <c r="C24" s="89">
        <v>390.7</v>
      </c>
      <c r="D24" s="90">
        <f t="shared" si="2"/>
        <v>320.6</v>
      </c>
      <c r="E24" s="89">
        <v>320.6</v>
      </c>
      <c r="F24" s="63">
        <f t="shared" si="0"/>
        <v>82.05784489378041</v>
      </c>
      <c r="G24" s="98">
        <f t="shared" si="1"/>
        <v>-70.09999999999997</v>
      </c>
      <c r="H24" s="61">
        <v>153.9</v>
      </c>
      <c r="I24" s="61">
        <v>117.7</v>
      </c>
      <c r="J24" s="63">
        <f>I24/H24*100</f>
        <v>76.47823261858349</v>
      </c>
      <c r="K24" s="99">
        <f>I24-H24</f>
        <v>-36.2</v>
      </c>
      <c r="L24" s="61">
        <v>236.2</v>
      </c>
      <c r="M24" s="61">
        <v>202.9</v>
      </c>
      <c r="N24" s="63">
        <f>M24/L24*100</f>
        <v>85.9017781541067</v>
      </c>
      <c r="O24" s="61">
        <f>M24-L24</f>
        <v>-33.29999999999998</v>
      </c>
      <c r="P24" s="61"/>
      <c r="Q24" s="61"/>
      <c r="R24" s="63"/>
      <c r="S24" s="62">
        <f>Q24-P24</f>
        <v>0</v>
      </c>
      <c r="T24" s="61"/>
      <c r="U24" s="63"/>
      <c r="V24" s="89"/>
      <c r="W24" s="89">
        <f>U24-T24</f>
        <v>0</v>
      </c>
    </row>
    <row r="25" spans="1:23" ht="19.5" customHeight="1">
      <c r="A25" s="1">
        <v>19</v>
      </c>
      <c r="B25" s="72" t="s">
        <v>32</v>
      </c>
      <c r="C25" s="89">
        <v>18.8</v>
      </c>
      <c r="D25" s="90">
        <f t="shared" si="2"/>
        <v>24</v>
      </c>
      <c r="E25" s="89">
        <v>24</v>
      </c>
      <c r="F25" s="63">
        <f t="shared" si="0"/>
        <v>127.6595744680851</v>
      </c>
      <c r="G25" s="98">
        <f t="shared" si="1"/>
        <v>5.199999999999999</v>
      </c>
      <c r="H25" s="61">
        <v>18.8</v>
      </c>
      <c r="I25" s="63">
        <v>24</v>
      </c>
      <c r="J25" s="63">
        <f t="shared" si="3"/>
        <v>127.6595744680851</v>
      </c>
      <c r="K25" s="99">
        <f t="shared" si="4"/>
        <v>5.199999999999999</v>
      </c>
      <c r="L25" s="61"/>
      <c r="M25" s="61"/>
      <c r="N25" s="63"/>
      <c r="O25" s="61">
        <f t="shared" si="5"/>
        <v>0</v>
      </c>
      <c r="P25" s="61"/>
      <c r="Q25" s="61"/>
      <c r="R25" s="63"/>
      <c r="S25" s="62">
        <f t="shared" si="6"/>
        <v>0</v>
      </c>
      <c r="T25" s="61"/>
      <c r="U25" s="63"/>
      <c r="V25" s="89"/>
      <c r="W25" s="89">
        <f t="shared" si="7"/>
        <v>0</v>
      </c>
    </row>
    <row r="26" spans="1:23" ht="19.5" customHeight="1">
      <c r="A26" s="1">
        <v>20</v>
      </c>
      <c r="B26" s="72" t="s">
        <v>33</v>
      </c>
      <c r="C26" s="89"/>
      <c r="D26" s="90">
        <f>I26+M26+Q26+U26</f>
        <v>67.2</v>
      </c>
      <c r="E26" s="89">
        <v>67.23</v>
      </c>
      <c r="F26" s="63"/>
      <c r="G26" s="98">
        <f t="shared" si="1"/>
        <v>67.23</v>
      </c>
      <c r="H26" s="61"/>
      <c r="I26" s="61"/>
      <c r="J26" s="63"/>
      <c r="K26" s="99">
        <f t="shared" si="4"/>
        <v>0</v>
      </c>
      <c r="L26" s="61"/>
      <c r="M26" s="61">
        <v>67.2</v>
      </c>
      <c r="N26" s="63"/>
      <c r="O26" s="61">
        <f t="shared" si="5"/>
        <v>67.2</v>
      </c>
      <c r="P26" s="93"/>
      <c r="Q26" s="93"/>
      <c r="R26" s="63"/>
      <c r="S26" s="62">
        <f t="shared" si="6"/>
        <v>0</v>
      </c>
      <c r="T26" s="61"/>
      <c r="U26" s="63"/>
      <c r="V26" s="89"/>
      <c r="W26" s="89">
        <f t="shared" si="7"/>
        <v>0</v>
      </c>
    </row>
    <row r="27" spans="1:23" s="5" customFormat="1" ht="19.5" customHeight="1">
      <c r="A27" s="110">
        <v>21</v>
      </c>
      <c r="B27" s="85" t="s">
        <v>35</v>
      </c>
      <c r="C27" s="100">
        <v>34.7</v>
      </c>
      <c r="D27" s="90">
        <f t="shared" si="2"/>
        <v>31.7</v>
      </c>
      <c r="E27" s="62">
        <v>31.7</v>
      </c>
      <c r="F27" s="89">
        <f t="shared" si="0"/>
        <v>91.35446685878962</v>
      </c>
      <c r="G27" s="98">
        <f t="shared" si="1"/>
        <v>-3.0000000000000036</v>
      </c>
      <c r="H27" s="62">
        <v>5.1</v>
      </c>
      <c r="I27" s="62">
        <v>9.5</v>
      </c>
      <c r="J27" s="89">
        <f>I27/H27*100</f>
        <v>186.27450980392157</v>
      </c>
      <c r="K27" s="99">
        <f t="shared" si="4"/>
        <v>4.4</v>
      </c>
      <c r="L27" s="62">
        <v>29.6</v>
      </c>
      <c r="M27" s="62">
        <v>21.8</v>
      </c>
      <c r="N27" s="89">
        <f>M27/L27*100</f>
        <v>73.64864864864865</v>
      </c>
      <c r="O27" s="62">
        <f t="shared" si="5"/>
        <v>-7.800000000000001</v>
      </c>
      <c r="P27" s="62"/>
      <c r="Q27" s="64"/>
      <c r="R27" s="64"/>
      <c r="S27" s="64"/>
      <c r="T27" s="62"/>
      <c r="U27" s="62">
        <v>0.4</v>
      </c>
      <c r="V27" s="64"/>
      <c r="W27" s="64"/>
    </row>
    <row r="28" spans="1:23" s="5" customFormat="1" ht="19.5" customHeight="1">
      <c r="A28" s="20">
        <v>22</v>
      </c>
      <c r="B28" s="85" t="s">
        <v>67</v>
      </c>
      <c r="C28" s="100"/>
      <c r="D28" s="90">
        <f t="shared" si="2"/>
        <v>0</v>
      </c>
      <c r="E28" s="62"/>
      <c r="F28" s="62"/>
      <c r="G28" s="98"/>
      <c r="H28" s="62"/>
      <c r="I28" s="62"/>
      <c r="J28" s="62"/>
      <c r="K28" s="62"/>
      <c r="L28" s="62"/>
      <c r="M28" s="62"/>
      <c r="N28" s="89"/>
      <c r="O28" s="62"/>
      <c r="P28" s="62"/>
      <c r="Q28" s="64"/>
      <c r="R28" s="64"/>
      <c r="S28" s="64"/>
      <c r="T28" s="62"/>
      <c r="U28" s="62"/>
      <c r="V28" s="64"/>
      <c r="W28" s="64"/>
    </row>
    <row r="29" spans="1:23" s="5" customFormat="1" ht="19.5" customHeight="1">
      <c r="A29" s="20">
        <v>23</v>
      </c>
      <c r="B29" s="85" t="s">
        <v>80</v>
      </c>
      <c r="C29" s="101"/>
      <c r="D29" s="90">
        <f t="shared" si="2"/>
        <v>204.1</v>
      </c>
      <c r="E29" s="62">
        <v>204.1</v>
      </c>
      <c r="F29" s="64"/>
      <c r="G29" s="186"/>
      <c r="H29" s="62"/>
      <c r="I29" s="62"/>
      <c r="J29" s="64"/>
      <c r="K29" s="64"/>
      <c r="L29" s="64"/>
      <c r="M29" s="64"/>
      <c r="N29" s="64"/>
      <c r="O29" s="64"/>
      <c r="P29" s="64"/>
      <c r="Q29" s="64">
        <v>204.1</v>
      </c>
      <c r="R29" s="64"/>
      <c r="S29" s="64"/>
      <c r="T29" s="64"/>
      <c r="U29" s="64"/>
      <c r="V29" s="64"/>
      <c r="W29" s="64"/>
    </row>
    <row r="30" spans="2:23" ht="15.75">
      <c r="B30" s="81" t="s">
        <v>56</v>
      </c>
      <c r="C30" s="82">
        <f>SUM(C7:C29)</f>
        <v>17937.5</v>
      </c>
      <c r="D30" s="75">
        <f>SUM(D7:D29)</f>
        <v>19377.790999999997</v>
      </c>
      <c r="E30" s="82">
        <f>SUM(E7:E29)</f>
        <v>19377.654</v>
      </c>
      <c r="F30" s="82">
        <f>E30/C30*100</f>
        <v>108.02873310104528</v>
      </c>
      <c r="G30" s="83">
        <v>1440.2</v>
      </c>
      <c r="H30" s="82">
        <f>SUM(H7:H29)</f>
        <v>746.149</v>
      </c>
      <c r="I30" s="82">
        <f>SUM(I7:I29)</f>
        <v>643.137</v>
      </c>
      <c r="J30" s="82">
        <f>I30/H30*100</f>
        <v>86.19417837456056</v>
      </c>
      <c r="K30" s="83">
        <f>I30-H30</f>
        <v>-103.01200000000006</v>
      </c>
      <c r="L30" s="82">
        <f>SUM(L7:L29)</f>
        <v>2860.2599999999998</v>
      </c>
      <c r="M30" s="82">
        <f>SUM(M7:M29)</f>
        <v>2274.244</v>
      </c>
      <c r="N30" s="82">
        <f>M30/L30*100</f>
        <v>79.51179263423606</v>
      </c>
      <c r="O30" s="83">
        <f>M30-L30</f>
        <v>-586.0159999999996</v>
      </c>
      <c r="P30" s="82">
        <f>SUM(P7:P29)</f>
        <v>14321.8</v>
      </c>
      <c r="Q30" s="83">
        <f>SUM(Q7:Q29)</f>
        <v>16454.3</v>
      </c>
      <c r="R30" s="82">
        <f>Q30/P30*100</f>
        <v>114.88988814255192</v>
      </c>
      <c r="S30" s="83">
        <f>Q30-P30</f>
        <v>2132.5</v>
      </c>
      <c r="T30" s="82">
        <f>SUM(T7:T29)</f>
        <v>9.3</v>
      </c>
      <c r="U30" s="84">
        <f>SUM(U7:U29)</f>
        <v>6.109999999999999</v>
      </c>
      <c r="V30" s="82">
        <f>U30/T30*100</f>
        <v>65.69892473118279</v>
      </c>
      <c r="W30" s="82">
        <f>U30-T30</f>
        <v>-3.1900000000000013</v>
      </c>
    </row>
    <row r="31" spans="1:23" ht="15.75">
      <c r="A31" s="4">
        <v>1</v>
      </c>
      <c r="B31" s="72" t="s">
        <v>63</v>
      </c>
      <c r="C31" s="74">
        <v>22.1</v>
      </c>
      <c r="D31" s="75">
        <f t="shared" si="2"/>
        <v>25.52</v>
      </c>
      <c r="E31" s="74">
        <v>25.52</v>
      </c>
      <c r="F31" s="76">
        <f>E31/C31*100</f>
        <v>115.47511312217193</v>
      </c>
      <c r="G31" s="79">
        <f>E31-C31</f>
        <v>3.419999999999998</v>
      </c>
      <c r="H31" s="77">
        <v>22.1</v>
      </c>
      <c r="I31" s="77">
        <v>25.52</v>
      </c>
      <c r="J31" s="76">
        <f>I31/H31*100</f>
        <v>115.47511312217193</v>
      </c>
      <c r="K31" s="80">
        <f>I31-H31</f>
        <v>3.419999999999998</v>
      </c>
      <c r="L31" s="77"/>
      <c r="M31" s="77"/>
      <c r="N31" s="76"/>
      <c r="O31" s="80">
        <f>M31-L31</f>
        <v>0</v>
      </c>
      <c r="P31" s="77"/>
      <c r="Q31" s="77"/>
      <c r="R31" s="76">
        <v>0</v>
      </c>
      <c r="S31" s="79">
        <f>Q31-P31</f>
        <v>0</v>
      </c>
      <c r="T31" s="77"/>
      <c r="U31" s="78"/>
      <c r="V31" s="74">
        <v>0</v>
      </c>
      <c r="W31" s="74">
        <f>U31-T31</f>
        <v>0</v>
      </c>
    </row>
    <row r="32" spans="2:23" ht="15.75">
      <c r="B32" s="85"/>
      <c r="C32" s="85"/>
      <c r="D32" s="75">
        <f t="shared" si="2"/>
        <v>0</v>
      </c>
      <c r="E32" s="85"/>
      <c r="F32" s="85"/>
      <c r="G32" s="85"/>
      <c r="H32" s="86"/>
      <c r="I32" s="85"/>
      <c r="J32" s="85"/>
      <c r="K32" s="85"/>
      <c r="L32" s="77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2:23" ht="15.75">
      <c r="B33" s="85"/>
      <c r="C33" s="85"/>
      <c r="D33" s="75">
        <f t="shared" si="2"/>
        <v>0</v>
      </c>
      <c r="E33" s="85"/>
      <c r="F33" s="85"/>
      <c r="G33" s="85"/>
      <c r="H33" s="86"/>
      <c r="I33" s="85"/>
      <c r="J33" s="85"/>
      <c r="K33" s="85"/>
      <c r="L33" s="77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2:23" ht="15.75">
      <c r="B34" s="85"/>
      <c r="C34" s="85"/>
      <c r="D34" s="75">
        <f t="shared" si="2"/>
        <v>0</v>
      </c>
      <c r="E34" s="85"/>
      <c r="F34" s="85"/>
      <c r="G34" s="85"/>
      <c r="H34" s="86"/>
      <c r="I34" s="85"/>
      <c r="J34" s="85"/>
      <c r="K34" s="85"/>
      <c r="L34" s="77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2:23" ht="15.75">
      <c r="B35" s="85"/>
      <c r="C35" s="85"/>
      <c r="D35" s="75">
        <f t="shared" si="2"/>
        <v>0</v>
      </c>
      <c r="E35" s="85"/>
      <c r="F35" s="85"/>
      <c r="G35" s="85"/>
      <c r="H35" s="86"/>
      <c r="I35" s="85"/>
      <c r="J35" s="85"/>
      <c r="K35" s="85"/>
      <c r="L35" s="77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</row>
    <row r="36" spans="2:23" ht="15.75">
      <c r="B36" s="87" t="s">
        <v>54</v>
      </c>
      <c r="C36" s="87"/>
      <c r="D36" s="75">
        <f t="shared" si="2"/>
        <v>0</v>
      </c>
      <c r="E36" s="87"/>
      <c r="F36" s="87"/>
      <c r="G36" s="87"/>
      <c r="H36" s="82"/>
      <c r="I36" s="87"/>
      <c r="J36" s="87"/>
      <c r="K36" s="87"/>
      <c r="L36" s="88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 ht="15.75">
      <c r="A37" s="4">
        <v>24</v>
      </c>
      <c r="B37" s="87" t="s">
        <v>55</v>
      </c>
      <c r="C37" s="103">
        <f>SUM(C30:C36)</f>
        <v>17959.6</v>
      </c>
      <c r="D37" s="87"/>
      <c r="E37" s="103">
        <f>SUM(E30:E36)</f>
        <v>19403.174</v>
      </c>
      <c r="F37" s="103">
        <v>108</v>
      </c>
      <c r="G37" s="87">
        <v>1443.6</v>
      </c>
      <c r="H37" s="82">
        <f>SUM(H30:H36)</f>
        <v>768.249</v>
      </c>
      <c r="I37" s="103">
        <f>SUM(I30:I36)</f>
        <v>668.6569999999999</v>
      </c>
      <c r="J37" s="87">
        <v>87</v>
      </c>
      <c r="K37" s="87">
        <v>-99.5</v>
      </c>
      <c r="L37" s="82">
        <f>SUM(L30:L36)</f>
        <v>2860.2599999999998</v>
      </c>
      <c r="M37" s="103">
        <f>SUM(M30:M36)</f>
        <v>2274.244</v>
      </c>
      <c r="N37" s="87">
        <v>79.5</v>
      </c>
      <c r="O37" s="87">
        <v>-586</v>
      </c>
      <c r="P37" s="103">
        <f>SUM(P30:P36)</f>
        <v>14321.8</v>
      </c>
      <c r="Q37" s="105">
        <f>SUM(Q30:Q36)</f>
        <v>16454.3</v>
      </c>
      <c r="R37" s="87">
        <v>114.9</v>
      </c>
      <c r="S37" s="87">
        <v>2133</v>
      </c>
      <c r="T37" s="103">
        <f>SUM(T30:T36)</f>
        <v>9.3</v>
      </c>
      <c r="U37" s="104">
        <f>SUM(U30:U36)</f>
        <v>6.109999999999999</v>
      </c>
      <c r="V37" s="87">
        <v>65.7</v>
      </c>
      <c r="W37" s="87">
        <v>-3.2</v>
      </c>
    </row>
    <row r="38" spans="2:23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5:11" ht="12.75">
      <c r="E39" s="18"/>
      <c r="F39" s="37"/>
      <c r="G39" s="18"/>
      <c r="H39" s="8"/>
      <c r="I39" s="8"/>
      <c r="J39" s="8"/>
      <c r="K39" s="8"/>
    </row>
    <row r="40" spans="5:11" ht="12.75">
      <c r="E40" s="8"/>
      <c r="F40" s="8"/>
      <c r="G40" s="8"/>
      <c r="H40" s="8"/>
      <c r="I40" s="8"/>
      <c r="J40" s="8"/>
      <c r="K40" s="8"/>
    </row>
  </sheetData>
  <mergeCells count="20">
    <mergeCell ref="C3:G3"/>
    <mergeCell ref="T3:W3"/>
    <mergeCell ref="B3:B5"/>
    <mergeCell ref="B1:W1"/>
    <mergeCell ref="I4:I6"/>
    <mergeCell ref="U4:U6"/>
    <mergeCell ref="T4:T6"/>
    <mergeCell ref="Q4:Q6"/>
    <mergeCell ref="P4:P6"/>
    <mergeCell ref="D4:D6"/>
    <mergeCell ref="A3:A6"/>
    <mergeCell ref="S2:W2"/>
    <mergeCell ref="C4:C6"/>
    <mergeCell ref="E4:E6"/>
    <mergeCell ref="H4:H6"/>
    <mergeCell ref="L3:O3"/>
    <mergeCell ref="H3:K3"/>
    <mergeCell ref="P3:S3"/>
    <mergeCell ref="M4:M6"/>
    <mergeCell ref="L4:L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1"/>
  <sheetViews>
    <sheetView zoomScale="75" zoomScaleNormal="75" workbookViewId="0" topLeftCell="A1">
      <selection activeCell="A20" sqref="A20"/>
    </sheetView>
  </sheetViews>
  <sheetFormatPr defaultColWidth="9.00390625" defaultRowHeight="12.75"/>
  <cols>
    <col min="1" max="1" width="5.25390625" style="0" customWidth="1"/>
    <col min="2" max="2" width="24.00390625" style="0" customWidth="1"/>
    <col min="3" max="3" width="9.875" style="0" bestFit="1" customWidth="1"/>
    <col min="4" max="4" width="12.125" style="0" customWidth="1"/>
    <col min="5" max="5" width="9.75390625" style="0" customWidth="1"/>
    <col min="10" max="10" width="11.00390625" style="0" customWidth="1"/>
    <col min="12" max="12" width="10.375" style="0" customWidth="1"/>
  </cols>
  <sheetData>
    <row r="1" spans="1:13" ht="15.75">
      <c r="A1" s="133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9:13" ht="12.75">
      <c r="I2" s="120"/>
      <c r="J2" s="121"/>
      <c r="K2" s="121"/>
      <c r="L2" s="121"/>
      <c r="M2" s="121"/>
    </row>
    <row r="3" spans="1:15" ht="12.75" customHeight="1">
      <c r="A3" s="137" t="s">
        <v>15</v>
      </c>
      <c r="B3" s="130" t="s">
        <v>20</v>
      </c>
      <c r="C3" s="130" t="s">
        <v>7</v>
      </c>
      <c r="D3" s="130"/>
      <c r="E3" s="130"/>
      <c r="F3" s="117"/>
      <c r="G3" s="126" t="s">
        <v>17</v>
      </c>
      <c r="H3" s="127"/>
      <c r="I3" s="116"/>
      <c r="J3" s="129" t="s">
        <v>8</v>
      </c>
      <c r="K3" s="130"/>
      <c r="L3" s="130"/>
      <c r="M3" s="130"/>
      <c r="N3" s="156" t="s">
        <v>18</v>
      </c>
      <c r="O3" s="157"/>
    </row>
    <row r="4" spans="1:15" s="3" customFormat="1" ht="13.5" customHeight="1">
      <c r="A4" s="138"/>
      <c r="B4" s="130"/>
      <c r="C4" s="131" t="s">
        <v>38</v>
      </c>
      <c r="D4" s="131" t="s">
        <v>49</v>
      </c>
      <c r="E4" s="131" t="s">
        <v>52</v>
      </c>
      <c r="F4" s="132" t="s">
        <v>53</v>
      </c>
      <c r="G4" s="122" t="s">
        <v>9</v>
      </c>
      <c r="H4" s="123"/>
      <c r="I4" s="124"/>
      <c r="J4" s="125" t="s">
        <v>38</v>
      </c>
      <c r="K4" s="131" t="s">
        <v>50</v>
      </c>
      <c r="L4" s="131" t="s">
        <v>52</v>
      </c>
      <c r="M4" s="131" t="s">
        <v>53</v>
      </c>
      <c r="N4" s="158" t="s">
        <v>19</v>
      </c>
      <c r="O4" s="128"/>
    </row>
    <row r="5" spans="1:15" ht="25.5">
      <c r="A5" s="139"/>
      <c r="B5" s="130"/>
      <c r="C5" s="131"/>
      <c r="D5" s="131"/>
      <c r="E5" s="131"/>
      <c r="F5" s="131"/>
      <c r="G5" s="2" t="s">
        <v>39</v>
      </c>
      <c r="H5" s="2" t="s">
        <v>49</v>
      </c>
      <c r="I5" s="30" t="s">
        <v>53</v>
      </c>
      <c r="J5" s="131"/>
      <c r="K5" s="131"/>
      <c r="L5" s="131"/>
      <c r="M5" s="131"/>
      <c r="N5" s="2" t="s">
        <v>38</v>
      </c>
      <c r="O5" s="2" t="s">
        <v>49</v>
      </c>
    </row>
    <row r="6" spans="1:15" ht="19.5" customHeight="1">
      <c r="A6" s="1">
        <v>1</v>
      </c>
      <c r="B6" s="10" t="s">
        <v>21</v>
      </c>
      <c r="C6" s="9">
        <v>2117.4</v>
      </c>
      <c r="D6" s="9">
        <v>2117.7</v>
      </c>
      <c r="E6" s="29">
        <f>D6/C6*100</f>
        <v>100.01416831963728</v>
      </c>
      <c r="F6" s="29">
        <f>D6-C6</f>
        <v>0.29999999999972715</v>
      </c>
      <c r="G6" s="19"/>
      <c r="H6" s="19"/>
      <c r="I6" s="9">
        <f>H6-G6</f>
        <v>0</v>
      </c>
      <c r="J6" s="19">
        <v>4505</v>
      </c>
      <c r="K6" s="19">
        <v>4505.7</v>
      </c>
      <c r="L6" s="29">
        <f aca="true" t="shared" si="0" ref="L6:L16">K6/J6*100</f>
        <v>100.01553829078802</v>
      </c>
      <c r="M6" s="9">
        <f aca="true" t="shared" si="1" ref="M6:M16">K6-J6</f>
        <v>0.6999999999998181</v>
      </c>
      <c r="N6" s="36">
        <v>470</v>
      </c>
      <c r="O6" s="36">
        <v>470</v>
      </c>
    </row>
    <row r="7" spans="1:15" ht="19.5" customHeight="1">
      <c r="A7" s="1">
        <f>A6+1</f>
        <v>2</v>
      </c>
      <c r="B7" s="10" t="s">
        <v>37</v>
      </c>
      <c r="C7" s="9">
        <v>383.376</v>
      </c>
      <c r="D7" s="9">
        <v>115.444</v>
      </c>
      <c r="E7" s="33">
        <f>D7/C7*100</f>
        <v>30.11247443762781</v>
      </c>
      <c r="F7" s="33">
        <f>D7-C7</f>
        <v>-267.93199999999996</v>
      </c>
      <c r="G7" s="34"/>
      <c r="H7" s="34"/>
      <c r="I7" s="32">
        <v>0</v>
      </c>
      <c r="J7" s="34">
        <v>3194.8</v>
      </c>
      <c r="K7" s="34">
        <v>1776</v>
      </c>
      <c r="L7" s="33">
        <f t="shared" si="0"/>
        <v>55.59033429322648</v>
      </c>
      <c r="M7" s="32">
        <f t="shared" si="1"/>
        <v>-1418.8000000000002</v>
      </c>
      <c r="N7" s="36">
        <v>120</v>
      </c>
      <c r="O7" s="36">
        <v>59</v>
      </c>
    </row>
    <row r="8" spans="1:15" ht="19.5" customHeight="1">
      <c r="A8" s="1">
        <f aca="true" t="shared" si="2" ref="A8:A17">A7+1</f>
        <v>3</v>
      </c>
      <c r="B8" s="10" t="s">
        <v>34</v>
      </c>
      <c r="C8" s="9">
        <v>577.9</v>
      </c>
      <c r="D8" s="9">
        <v>578.1</v>
      </c>
      <c r="E8" s="33">
        <f aca="true" t="shared" si="3" ref="E8:E16">D8/C8*100</f>
        <v>100.03460806367886</v>
      </c>
      <c r="F8" s="33">
        <f aca="true" t="shared" si="4" ref="F8:F16">D8-C8</f>
        <v>0.20000000000004547</v>
      </c>
      <c r="G8" s="34"/>
      <c r="H8" s="34"/>
      <c r="I8" s="32">
        <f aca="true" t="shared" si="5" ref="I8:I16">H8-G8</f>
        <v>0</v>
      </c>
      <c r="J8" s="34">
        <v>3904.7</v>
      </c>
      <c r="K8" s="34">
        <v>3906</v>
      </c>
      <c r="L8" s="33">
        <f t="shared" si="0"/>
        <v>100.03329321074604</v>
      </c>
      <c r="M8" s="32">
        <f t="shared" si="1"/>
        <v>1.300000000000182</v>
      </c>
      <c r="N8" s="36">
        <v>148</v>
      </c>
      <c r="O8" s="36">
        <v>148</v>
      </c>
    </row>
    <row r="9" spans="1:15" ht="19.5" customHeight="1">
      <c r="A9" s="1">
        <f t="shared" si="2"/>
        <v>4</v>
      </c>
      <c r="B9" s="10" t="s">
        <v>22</v>
      </c>
      <c r="C9" s="9">
        <v>112.89</v>
      </c>
      <c r="D9" s="9">
        <v>53.13</v>
      </c>
      <c r="E9" s="33">
        <f t="shared" si="3"/>
        <v>47.06351315439809</v>
      </c>
      <c r="F9" s="33">
        <f t="shared" si="4"/>
        <v>-59.76</v>
      </c>
      <c r="G9" s="34"/>
      <c r="H9" s="34"/>
      <c r="I9" s="32">
        <f t="shared" si="5"/>
        <v>0</v>
      </c>
      <c r="J9" s="34">
        <v>2432.9</v>
      </c>
      <c r="K9" s="34">
        <v>2125</v>
      </c>
      <c r="L9" s="33">
        <f t="shared" si="0"/>
        <v>87.34432159151629</v>
      </c>
      <c r="M9" s="32">
        <f t="shared" si="1"/>
        <v>-307.9000000000001</v>
      </c>
      <c r="N9" s="36">
        <v>46</v>
      </c>
      <c r="O9" s="36">
        <v>25</v>
      </c>
    </row>
    <row r="10" spans="1:15" ht="19.5" customHeight="1">
      <c r="A10" s="1">
        <f t="shared" si="2"/>
        <v>5</v>
      </c>
      <c r="B10" s="10" t="s">
        <v>65</v>
      </c>
      <c r="C10" s="9">
        <v>464.32</v>
      </c>
      <c r="D10" s="9">
        <v>468.24</v>
      </c>
      <c r="E10" s="33">
        <f t="shared" si="3"/>
        <v>100.84424534803584</v>
      </c>
      <c r="F10" s="33">
        <f t="shared" si="4"/>
        <v>3.920000000000016</v>
      </c>
      <c r="G10" s="34">
        <v>60.39</v>
      </c>
      <c r="H10" s="34">
        <v>17.03</v>
      </c>
      <c r="I10" s="32">
        <f t="shared" si="5"/>
        <v>-43.36</v>
      </c>
      <c r="J10" s="34">
        <v>3902</v>
      </c>
      <c r="K10" s="35">
        <v>3902</v>
      </c>
      <c r="L10" s="33">
        <f t="shared" si="0"/>
        <v>100</v>
      </c>
      <c r="M10" s="32">
        <f t="shared" si="1"/>
        <v>0</v>
      </c>
      <c r="N10" s="36">
        <v>119</v>
      </c>
      <c r="O10" s="36">
        <v>120</v>
      </c>
    </row>
    <row r="11" spans="1:15" ht="19.5" customHeight="1">
      <c r="A11" s="1">
        <f t="shared" si="2"/>
        <v>6</v>
      </c>
      <c r="B11" s="10" t="s">
        <v>25</v>
      </c>
      <c r="C11" s="9">
        <v>2549.7</v>
      </c>
      <c r="D11" s="9">
        <v>2695.3</v>
      </c>
      <c r="E11" s="33">
        <f t="shared" si="3"/>
        <v>105.7104757422442</v>
      </c>
      <c r="F11" s="33">
        <f t="shared" si="4"/>
        <v>145.60000000000036</v>
      </c>
      <c r="G11" s="34"/>
      <c r="H11" s="34"/>
      <c r="I11" s="32">
        <f t="shared" si="5"/>
        <v>0</v>
      </c>
      <c r="J11" s="34">
        <v>5390</v>
      </c>
      <c r="K11" s="34">
        <v>5390.1</v>
      </c>
      <c r="L11" s="33">
        <f t="shared" si="0"/>
        <v>100.00185528756957</v>
      </c>
      <c r="M11" s="32">
        <f t="shared" si="1"/>
        <v>0.1000000000003638</v>
      </c>
      <c r="N11" s="36">
        <v>473</v>
      </c>
      <c r="O11" s="36">
        <v>500</v>
      </c>
    </row>
    <row r="12" spans="1:15" ht="19.5" customHeight="1">
      <c r="A12" s="1">
        <f t="shared" si="2"/>
        <v>7</v>
      </c>
      <c r="B12" s="10" t="s">
        <v>26</v>
      </c>
      <c r="C12" s="9">
        <v>2183.6</v>
      </c>
      <c r="D12" s="9">
        <v>2252.5</v>
      </c>
      <c r="E12" s="33">
        <f t="shared" si="3"/>
        <v>103.15533980582525</v>
      </c>
      <c r="F12" s="33">
        <f t="shared" si="4"/>
        <v>68.90000000000009</v>
      </c>
      <c r="G12" s="34"/>
      <c r="H12" s="34"/>
      <c r="I12" s="32">
        <v>0</v>
      </c>
      <c r="J12" s="34">
        <v>4906.9</v>
      </c>
      <c r="K12" s="34">
        <v>5061.8</v>
      </c>
      <c r="L12" s="33">
        <f t="shared" si="0"/>
        <v>103.15677922924861</v>
      </c>
      <c r="M12" s="32">
        <f t="shared" si="1"/>
        <v>154.90000000000055</v>
      </c>
      <c r="N12" s="31">
        <v>445</v>
      </c>
      <c r="O12" s="36">
        <v>445</v>
      </c>
    </row>
    <row r="13" spans="1:15" ht="19.5" customHeight="1">
      <c r="A13" s="1">
        <f t="shared" si="2"/>
        <v>8</v>
      </c>
      <c r="B13" s="10" t="s">
        <v>27</v>
      </c>
      <c r="C13" s="9">
        <v>65.96</v>
      </c>
      <c r="D13" s="187">
        <v>49.29</v>
      </c>
      <c r="E13" s="33">
        <v>104.4</v>
      </c>
      <c r="F13" s="33">
        <f t="shared" si="4"/>
        <v>-16.669999999999995</v>
      </c>
      <c r="G13" s="34"/>
      <c r="H13" s="34"/>
      <c r="I13" s="32">
        <f t="shared" si="5"/>
        <v>0</v>
      </c>
      <c r="J13" s="34">
        <v>1570</v>
      </c>
      <c r="K13" s="34">
        <v>1264</v>
      </c>
      <c r="L13" s="33">
        <f t="shared" si="0"/>
        <v>80.50955414012739</v>
      </c>
      <c r="M13" s="32">
        <f t="shared" si="1"/>
        <v>-306</v>
      </c>
      <c r="N13" s="36">
        <v>42</v>
      </c>
      <c r="O13" s="36">
        <v>39</v>
      </c>
    </row>
    <row r="14" spans="1:15" ht="19.5" customHeight="1">
      <c r="A14" s="1">
        <f t="shared" si="2"/>
        <v>9</v>
      </c>
      <c r="B14" s="10" t="s">
        <v>28</v>
      </c>
      <c r="C14" s="9">
        <v>282.6</v>
      </c>
      <c r="D14" s="187">
        <v>341.5</v>
      </c>
      <c r="E14" s="33">
        <f t="shared" si="3"/>
        <v>120.84217975937722</v>
      </c>
      <c r="F14" s="33">
        <f t="shared" si="4"/>
        <v>58.89999999999998</v>
      </c>
      <c r="G14" s="34"/>
      <c r="H14" s="34"/>
      <c r="I14" s="32">
        <v>0</v>
      </c>
      <c r="J14" s="34">
        <v>2004</v>
      </c>
      <c r="K14" s="34">
        <v>2355</v>
      </c>
      <c r="L14" s="33">
        <f t="shared" si="0"/>
        <v>117.51497005988023</v>
      </c>
      <c r="M14" s="32">
        <f t="shared" si="1"/>
        <v>351</v>
      </c>
      <c r="N14" s="36">
        <v>141</v>
      </c>
      <c r="O14" s="36">
        <v>145</v>
      </c>
    </row>
    <row r="15" spans="1:15" ht="19.5" customHeight="1">
      <c r="A15" s="1">
        <f t="shared" si="2"/>
        <v>10</v>
      </c>
      <c r="B15" s="10" t="s">
        <v>81</v>
      </c>
      <c r="C15" s="9">
        <v>1779.5</v>
      </c>
      <c r="D15" s="9">
        <v>1780.1</v>
      </c>
      <c r="E15" s="33">
        <f t="shared" si="3"/>
        <v>100.03371733633043</v>
      </c>
      <c r="F15" s="33">
        <f t="shared" si="4"/>
        <v>0.599999999999909</v>
      </c>
      <c r="G15" s="34"/>
      <c r="H15" s="34"/>
      <c r="I15" s="32">
        <f t="shared" si="5"/>
        <v>0</v>
      </c>
      <c r="J15" s="34">
        <v>5084</v>
      </c>
      <c r="K15" s="34">
        <v>5086</v>
      </c>
      <c r="L15" s="33">
        <f t="shared" si="0"/>
        <v>100.03933910306846</v>
      </c>
      <c r="M15" s="32">
        <f t="shared" si="1"/>
        <v>2</v>
      </c>
      <c r="N15" s="36">
        <v>350</v>
      </c>
      <c r="O15" s="36">
        <v>350</v>
      </c>
    </row>
    <row r="16" spans="1:15" ht="19.5" customHeight="1">
      <c r="A16" s="1">
        <f t="shared" si="2"/>
        <v>11</v>
      </c>
      <c r="B16" s="10" t="s">
        <v>32</v>
      </c>
      <c r="C16" s="9">
        <v>1758.4</v>
      </c>
      <c r="D16" s="9">
        <v>1921.7</v>
      </c>
      <c r="E16" s="33">
        <f t="shared" si="3"/>
        <v>109.28685168334849</v>
      </c>
      <c r="F16" s="33">
        <f t="shared" si="4"/>
        <v>163.29999999999995</v>
      </c>
      <c r="G16" s="34"/>
      <c r="H16" s="34"/>
      <c r="I16" s="32">
        <f t="shared" si="5"/>
        <v>0</v>
      </c>
      <c r="J16" s="34">
        <v>5038</v>
      </c>
      <c r="K16" s="34">
        <v>5506</v>
      </c>
      <c r="L16" s="33">
        <f t="shared" si="0"/>
        <v>109.2894005557761</v>
      </c>
      <c r="M16" s="32">
        <f t="shared" si="1"/>
        <v>468</v>
      </c>
      <c r="N16" s="36">
        <v>349</v>
      </c>
      <c r="O16" s="36">
        <v>349</v>
      </c>
    </row>
    <row r="17" spans="1:15" ht="19.5" customHeight="1">
      <c r="A17" s="1">
        <f t="shared" si="2"/>
        <v>12</v>
      </c>
      <c r="B17" s="10" t="s">
        <v>59</v>
      </c>
      <c r="C17" s="9">
        <v>49.5</v>
      </c>
      <c r="D17" s="9"/>
      <c r="E17" s="33"/>
      <c r="F17" s="33"/>
      <c r="G17" s="34"/>
      <c r="H17" s="34"/>
      <c r="I17" s="34"/>
      <c r="J17" s="34"/>
      <c r="K17" s="34"/>
      <c r="L17" s="33"/>
      <c r="M17" s="32"/>
      <c r="N17" s="36"/>
      <c r="O17" s="36"/>
    </row>
    <row r="18" spans="1:15" s="5" customFormat="1" ht="19.5" customHeight="1">
      <c r="A18" s="53"/>
      <c r="B18" s="49" t="s">
        <v>57</v>
      </c>
      <c r="C18" s="53">
        <f>SUM(C6:C16)</f>
        <v>12275.645999999999</v>
      </c>
      <c r="D18" s="53">
        <f>SUM(D6:D16)</f>
        <v>12373.004000000003</v>
      </c>
      <c r="E18" s="50">
        <f>D18/C18*100</f>
        <v>100.79309879089055</v>
      </c>
      <c r="F18" s="50">
        <f>D18-C18</f>
        <v>97.35800000000381</v>
      </c>
      <c r="G18" s="50">
        <f>SUM(G6:G16)</f>
        <v>60.39</v>
      </c>
      <c r="H18" s="50">
        <f>SUM(H6:H16)</f>
        <v>17.03</v>
      </c>
      <c r="I18" s="53">
        <f>H18-G18</f>
        <v>-43.36</v>
      </c>
      <c r="J18" s="53">
        <v>4519</v>
      </c>
      <c r="K18" s="51">
        <v>4775</v>
      </c>
      <c r="L18" s="50">
        <f>K18/J18*100</f>
        <v>105.6649701261341</v>
      </c>
      <c r="M18" s="51">
        <f>K18-J18</f>
        <v>256</v>
      </c>
      <c r="N18" s="54">
        <f>SUM(N6:N17)</f>
        <v>2703</v>
      </c>
      <c r="O18" s="54">
        <f>SUM(O6:O17)</f>
        <v>2650</v>
      </c>
    </row>
    <row r="19" spans="1:15" ht="12.75">
      <c r="A19" s="1">
        <v>1</v>
      </c>
      <c r="B19" s="10" t="s">
        <v>63</v>
      </c>
      <c r="C19" s="9">
        <v>383.87</v>
      </c>
      <c r="D19" s="9">
        <v>467.54</v>
      </c>
      <c r="E19" s="33">
        <f>D19/C19*100</f>
        <v>121.79644150363404</v>
      </c>
      <c r="F19" s="33">
        <f>D19-C19</f>
        <v>83.67000000000002</v>
      </c>
      <c r="G19" s="34"/>
      <c r="H19" s="34"/>
      <c r="I19" s="32">
        <f>H19-G19</f>
        <v>0</v>
      </c>
      <c r="J19" s="34">
        <v>3655.9</v>
      </c>
      <c r="K19" s="34">
        <v>4250</v>
      </c>
      <c r="L19" s="33">
        <f>K19/J19*100</f>
        <v>116.25044448699362</v>
      </c>
      <c r="M19" s="32">
        <f>K19-J19</f>
        <v>594.0999999999999</v>
      </c>
      <c r="N19" s="36">
        <v>105</v>
      </c>
      <c r="O19" s="36">
        <v>110</v>
      </c>
    </row>
    <row r="20" spans="1:15" ht="12.75">
      <c r="A20" s="52">
        <v>13</v>
      </c>
      <c r="B20" s="49" t="s">
        <v>55</v>
      </c>
      <c r="C20" s="49">
        <f>SUM(C18:C19)</f>
        <v>12659.516</v>
      </c>
      <c r="D20" s="49">
        <f>SUM(D18:D19)</f>
        <v>12840.544000000004</v>
      </c>
      <c r="E20" s="49">
        <v>101.3</v>
      </c>
      <c r="F20" s="49">
        <v>181</v>
      </c>
      <c r="G20" s="106">
        <f>SUM(G18:G19)</f>
        <v>60.39</v>
      </c>
      <c r="H20" s="49">
        <v>17</v>
      </c>
      <c r="I20" s="49">
        <v>-43.36</v>
      </c>
      <c r="J20" s="49">
        <v>4487</v>
      </c>
      <c r="K20" s="49">
        <v>4754</v>
      </c>
      <c r="L20" s="50">
        <v>106</v>
      </c>
      <c r="M20" s="49">
        <v>267</v>
      </c>
      <c r="N20" s="102">
        <f>SUM(N18:N19)</f>
        <v>2808</v>
      </c>
      <c r="O20" s="102">
        <f>SUM(O18:O19)</f>
        <v>2760</v>
      </c>
    </row>
    <row r="21" ht="12.75">
      <c r="L21" s="21"/>
    </row>
    <row r="22" ht="12.75">
      <c r="L22" s="21"/>
    </row>
    <row r="23" ht="12.75">
      <c r="L23" s="21"/>
    </row>
    <row r="24" ht="12.75">
      <c r="L24" s="21"/>
    </row>
    <row r="25" ht="12.75">
      <c r="L25" s="21"/>
    </row>
    <row r="26" ht="12.75">
      <c r="L26" s="21"/>
    </row>
    <row r="27" ht="12.75">
      <c r="L27" s="21"/>
    </row>
    <row r="28" ht="12.75">
      <c r="L28" s="21"/>
    </row>
    <row r="29" spans="6:12" ht="12.75">
      <c r="F29" s="7"/>
      <c r="G29" s="7"/>
      <c r="J29" s="7"/>
      <c r="L29" s="21"/>
    </row>
    <row r="30" spans="6:12" ht="12.75">
      <c r="F30" s="11"/>
      <c r="G30" s="23"/>
      <c r="J30" s="20"/>
      <c r="L30" s="21"/>
    </row>
    <row r="31" spans="6:12" ht="12.75">
      <c r="F31" s="7"/>
      <c r="G31" s="7"/>
      <c r="L31" s="22"/>
    </row>
  </sheetData>
  <mergeCells count="18">
    <mergeCell ref="A1:M1"/>
    <mergeCell ref="I2:M2"/>
    <mergeCell ref="G4:I4"/>
    <mergeCell ref="L4:L5"/>
    <mergeCell ref="M4:M5"/>
    <mergeCell ref="J4:J5"/>
    <mergeCell ref="K4:K5"/>
    <mergeCell ref="G3:I3"/>
    <mergeCell ref="C3:F3"/>
    <mergeCell ref="B3:B5"/>
    <mergeCell ref="N3:O3"/>
    <mergeCell ref="N4:O4"/>
    <mergeCell ref="J3:M3"/>
    <mergeCell ref="A3:A5"/>
    <mergeCell ref="C4:C5"/>
    <mergeCell ref="D4:D5"/>
    <mergeCell ref="E4:E5"/>
    <mergeCell ref="F4:F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0" r:id="rId1"/>
  <rowBreaks count="1" manualBreakCount="1">
    <brk id="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N33"/>
  <sheetViews>
    <sheetView zoomScale="75" zoomScaleNormal="75" workbookViewId="0" topLeftCell="A1">
      <selection activeCell="F31" sqref="F31"/>
    </sheetView>
  </sheetViews>
  <sheetFormatPr defaultColWidth="9.00390625" defaultRowHeight="12.75"/>
  <cols>
    <col min="1" max="1" width="3.875" style="0" customWidth="1"/>
    <col min="2" max="2" width="36.375" style="0" customWidth="1"/>
    <col min="5" max="5" width="10.25390625" style="0" customWidth="1"/>
    <col min="6" max="8" width="9.25390625" style="0" bestFit="1" customWidth="1"/>
    <col min="9" max="9" width="11.00390625" style="0" customWidth="1"/>
    <col min="10" max="12" width="9.25390625" style="0" bestFit="1" customWidth="1"/>
    <col min="13" max="13" width="12.00390625" style="0" customWidth="1"/>
    <col min="14" max="14" width="9.25390625" style="0" bestFit="1" customWidth="1"/>
  </cols>
  <sheetData>
    <row r="2" spans="1:14" ht="15.75">
      <c r="A2" s="13"/>
      <c r="B2" s="133" t="s">
        <v>75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5.75">
      <c r="A3" s="1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">
      <c r="A4" s="26"/>
      <c r="B4" s="25"/>
      <c r="C4" s="159" t="s">
        <v>10</v>
      </c>
      <c r="D4" s="160"/>
      <c r="E4" s="160"/>
      <c r="F4" s="160"/>
      <c r="G4" s="159" t="s">
        <v>11</v>
      </c>
      <c r="H4" s="160"/>
      <c r="I4" s="160"/>
      <c r="J4" s="160"/>
      <c r="K4" s="159" t="s">
        <v>12</v>
      </c>
      <c r="L4" s="160"/>
      <c r="M4" s="160"/>
      <c r="N4" s="160"/>
    </row>
    <row r="5" spans="1:14" ht="16.5">
      <c r="A5" s="27"/>
      <c r="B5" s="134" t="s">
        <v>20</v>
      </c>
      <c r="C5" s="161" t="s">
        <v>38</v>
      </c>
      <c r="D5" s="118" t="s">
        <v>50</v>
      </c>
      <c r="E5" s="15" t="s">
        <v>49</v>
      </c>
      <c r="F5" s="14" t="s">
        <v>49</v>
      </c>
      <c r="G5" s="118" t="s">
        <v>38</v>
      </c>
      <c r="H5" s="118" t="s">
        <v>49</v>
      </c>
      <c r="I5" s="15" t="s">
        <v>49</v>
      </c>
      <c r="J5" s="14" t="s">
        <v>49</v>
      </c>
      <c r="K5" s="163" t="s">
        <v>38</v>
      </c>
      <c r="L5" s="163" t="s">
        <v>49</v>
      </c>
      <c r="M5" s="15" t="s">
        <v>49</v>
      </c>
      <c r="N5" s="14" t="s">
        <v>49</v>
      </c>
    </row>
    <row r="6" spans="1:14" ht="16.5">
      <c r="A6" s="27"/>
      <c r="B6" s="135"/>
      <c r="C6" s="161"/>
      <c r="D6" s="118"/>
      <c r="E6" s="15" t="s">
        <v>14</v>
      </c>
      <c r="F6" s="14" t="s">
        <v>13</v>
      </c>
      <c r="G6" s="118"/>
      <c r="H6" s="118"/>
      <c r="I6" s="15" t="s">
        <v>14</v>
      </c>
      <c r="J6" s="14" t="s">
        <v>13</v>
      </c>
      <c r="K6" s="118"/>
      <c r="L6" s="118"/>
      <c r="M6" s="15" t="s">
        <v>14</v>
      </c>
      <c r="N6" s="14" t="s">
        <v>13</v>
      </c>
    </row>
    <row r="7" spans="1:14" ht="16.5">
      <c r="A7" s="28" t="s">
        <v>16</v>
      </c>
      <c r="B7" s="136"/>
      <c r="C7" s="162"/>
      <c r="D7" s="119"/>
      <c r="E7" s="15" t="s">
        <v>38</v>
      </c>
      <c r="F7" s="14" t="s">
        <v>38</v>
      </c>
      <c r="G7" s="119"/>
      <c r="H7" s="119"/>
      <c r="I7" s="15" t="s">
        <v>38</v>
      </c>
      <c r="J7" s="14" t="s">
        <v>38</v>
      </c>
      <c r="K7" s="119"/>
      <c r="L7" s="119"/>
      <c r="M7" s="15" t="s">
        <v>38</v>
      </c>
      <c r="N7" s="14" t="s">
        <v>38</v>
      </c>
    </row>
    <row r="8" spans="1:14" ht="15.75">
      <c r="A8" s="60">
        <v>1</v>
      </c>
      <c r="B8" s="61" t="s">
        <v>21</v>
      </c>
      <c r="C8" s="62">
        <v>1194</v>
      </c>
      <c r="D8" s="62">
        <v>1195</v>
      </c>
      <c r="E8" s="63">
        <f aca="true" t="shared" si="0" ref="E8:E24">D8/C8*100</f>
        <v>100.08375209380233</v>
      </c>
      <c r="F8" s="61">
        <f>D8-C8</f>
        <v>1</v>
      </c>
      <c r="G8" s="62">
        <v>470</v>
      </c>
      <c r="H8" s="62">
        <v>470</v>
      </c>
      <c r="I8" s="63">
        <f>H8/G8*100</f>
        <v>100</v>
      </c>
      <c r="J8" s="61">
        <v>0</v>
      </c>
      <c r="K8" s="62">
        <v>1739</v>
      </c>
      <c r="L8" s="62">
        <v>1741</v>
      </c>
      <c r="M8" s="63">
        <f>L8/K8*100</f>
        <v>100.11500862564692</v>
      </c>
      <c r="N8" s="61">
        <f>L8-K8</f>
        <v>2</v>
      </c>
    </row>
    <row r="9" spans="1:14" ht="15.75">
      <c r="A9" s="62">
        <f>A8+1</f>
        <v>2</v>
      </c>
      <c r="B9" s="61" t="s">
        <v>37</v>
      </c>
      <c r="C9" s="62">
        <v>410</v>
      </c>
      <c r="D9" s="62">
        <v>0</v>
      </c>
      <c r="E9" s="63">
        <f t="shared" si="0"/>
        <v>0</v>
      </c>
      <c r="F9" s="61">
        <f aca="true" t="shared" si="1" ref="F9:F24">D9-C9</f>
        <v>-410</v>
      </c>
      <c r="G9" s="62">
        <v>120</v>
      </c>
      <c r="H9" s="62">
        <v>0</v>
      </c>
      <c r="I9" s="63">
        <f aca="true" t="shared" si="2" ref="I9:I24">H9/G9*100</f>
        <v>0</v>
      </c>
      <c r="J9" s="61">
        <f aca="true" t="shared" si="3" ref="J9:J24">H9-G9</f>
        <v>-120</v>
      </c>
      <c r="K9" s="62"/>
      <c r="L9" s="62">
        <v>0</v>
      </c>
      <c r="M9" s="63"/>
      <c r="N9" s="61">
        <f aca="true" t="shared" si="4" ref="N9:N25">L9-K9</f>
        <v>0</v>
      </c>
    </row>
    <row r="10" spans="1:14" ht="15.75">
      <c r="A10" s="62">
        <f aca="true" t="shared" si="5" ref="A10:A26">A9+1</f>
        <v>3</v>
      </c>
      <c r="B10" s="61" t="s">
        <v>34</v>
      </c>
      <c r="C10" s="62">
        <v>280</v>
      </c>
      <c r="D10" s="62">
        <v>281</v>
      </c>
      <c r="E10" s="63">
        <f t="shared" si="0"/>
        <v>100.35714285714286</v>
      </c>
      <c r="F10" s="61">
        <f t="shared" si="1"/>
        <v>1</v>
      </c>
      <c r="G10" s="62">
        <v>148</v>
      </c>
      <c r="H10" s="62">
        <v>148</v>
      </c>
      <c r="I10" s="63">
        <f t="shared" si="2"/>
        <v>100</v>
      </c>
      <c r="J10" s="61">
        <v>0</v>
      </c>
      <c r="K10" s="62">
        <v>304</v>
      </c>
      <c r="L10" s="62">
        <v>234</v>
      </c>
      <c r="M10" s="63">
        <f aca="true" t="shared" si="6" ref="M9:M25">L10/K10*100</f>
        <v>76.97368421052632</v>
      </c>
      <c r="N10" s="61">
        <f t="shared" si="4"/>
        <v>-70</v>
      </c>
    </row>
    <row r="11" spans="1:14" ht="15.75">
      <c r="A11" s="62">
        <f t="shared" si="5"/>
        <v>4</v>
      </c>
      <c r="B11" s="61" t="s">
        <v>22</v>
      </c>
      <c r="C11" s="62">
        <v>43</v>
      </c>
      <c r="D11" s="62">
        <v>25</v>
      </c>
      <c r="E11" s="63">
        <f t="shared" si="0"/>
        <v>58.139534883720934</v>
      </c>
      <c r="F11" s="61">
        <f t="shared" si="1"/>
        <v>-18</v>
      </c>
      <c r="G11" s="62">
        <v>31</v>
      </c>
      <c r="H11" s="62">
        <v>20</v>
      </c>
      <c r="I11" s="63">
        <f t="shared" si="2"/>
        <v>64.51612903225806</v>
      </c>
      <c r="J11" s="61">
        <f t="shared" si="3"/>
        <v>-11</v>
      </c>
      <c r="K11" s="62">
        <v>169</v>
      </c>
      <c r="L11" s="62">
        <v>75</v>
      </c>
      <c r="M11" s="63">
        <f t="shared" si="6"/>
        <v>44.37869822485207</v>
      </c>
      <c r="N11" s="61">
        <f t="shared" si="4"/>
        <v>-94</v>
      </c>
    </row>
    <row r="12" spans="1:14" ht="15.75">
      <c r="A12" s="62">
        <f t="shared" si="5"/>
        <v>5</v>
      </c>
      <c r="B12" s="61" t="s">
        <v>23</v>
      </c>
      <c r="C12" s="62"/>
      <c r="D12" s="62"/>
      <c r="E12" s="63"/>
      <c r="F12" s="61">
        <f t="shared" si="1"/>
        <v>0</v>
      </c>
      <c r="G12" s="62"/>
      <c r="H12" s="62"/>
      <c r="I12" s="63"/>
      <c r="J12" s="61">
        <f t="shared" si="3"/>
        <v>0</v>
      </c>
      <c r="K12" s="62">
        <v>130</v>
      </c>
      <c r="L12" s="62">
        <v>222</v>
      </c>
      <c r="M12" s="63">
        <f t="shared" si="6"/>
        <v>170.76923076923077</v>
      </c>
      <c r="N12" s="61">
        <f t="shared" si="4"/>
        <v>92</v>
      </c>
    </row>
    <row r="13" spans="1:14" ht="15.75">
      <c r="A13" s="62">
        <f t="shared" si="5"/>
        <v>6</v>
      </c>
      <c r="B13" s="61" t="s">
        <v>64</v>
      </c>
      <c r="C13" s="62">
        <v>348</v>
      </c>
      <c r="D13" s="62">
        <v>244</v>
      </c>
      <c r="E13" s="63">
        <f t="shared" si="0"/>
        <v>70.11494252873564</v>
      </c>
      <c r="F13" s="61">
        <f t="shared" si="1"/>
        <v>-104</v>
      </c>
      <c r="G13" s="62">
        <v>120</v>
      </c>
      <c r="H13" s="62">
        <v>120</v>
      </c>
      <c r="I13" s="63">
        <f t="shared" si="2"/>
        <v>100</v>
      </c>
      <c r="J13" s="61">
        <f t="shared" si="3"/>
        <v>0</v>
      </c>
      <c r="K13" s="62">
        <v>213</v>
      </c>
      <c r="L13" s="62">
        <v>126</v>
      </c>
      <c r="M13" s="63">
        <f t="shared" si="6"/>
        <v>59.154929577464785</v>
      </c>
      <c r="N13" s="61">
        <f t="shared" si="4"/>
        <v>-87</v>
      </c>
    </row>
    <row r="14" spans="1:14" ht="15.75">
      <c r="A14" s="62">
        <f t="shared" si="5"/>
        <v>7</v>
      </c>
      <c r="B14" s="61" t="s">
        <v>24</v>
      </c>
      <c r="C14" s="62">
        <v>1</v>
      </c>
      <c r="D14" s="62">
        <v>1</v>
      </c>
      <c r="E14" s="63">
        <f t="shared" si="0"/>
        <v>100</v>
      </c>
      <c r="F14" s="61">
        <f t="shared" si="1"/>
        <v>0</v>
      </c>
      <c r="G14" s="62"/>
      <c r="H14" s="62">
        <v>0</v>
      </c>
      <c r="I14" s="63"/>
      <c r="J14" s="61">
        <f t="shared" si="3"/>
        <v>0</v>
      </c>
      <c r="K14" s="62">
        <v>181</v>
      </c>
      <c r="L14" s="62">
        <v>0</v>
      </c>
      <c r="M14" s="63">
        <f t="shared" si="6"/>
        <v>0</v>
      </c>
      <c r="N14" s="61">
        <f t="shared" si="4"/>
        <v>-181</v>
      </c>
    </row>
    <row r="15" spans="1:14" ht="15.75">
      <c r="A15" s="62">
        <f t="shared" si="5"/>
        <v>8</v>
      </c>
      <c r="B15" s="61" t="s">
        <v>25</v>
      </c>
      <c r="C15" s="62">
        <v>1189</v>
      </c>
      <c r="D15" s="62">
        <v>1190</v>
      </c>
      <c r="E15" s="63">
        <f t="shared" si="0"/>
        <v>100.08410428931876</v>
      </c>
      <c r="F15" s="61">
        <f t="shared" si="1"/>
        <v>1</v>
      </c>
      <c r="G15" s="62">
        <v>500</v>
      </c>
      <c r="H15" s="62">
        <v>500</v>
      </c>
      <c r="I15" s="63">
        <f t="shared" si="2"/>
        <v>100</v>
      </c>
      <c r="J15" s="61">
        <f t="shared" si="3"/>
        <v>0</v>
      </c>
      <c r="K15" s="62"/>
      <c r="L15" s="62"/>
      <c r="M15" s="63"/>
      <c r="N15" s="61">
        <f t="shared" si="4"/>
        <v>0</v>
      </c>
    </row>
    <row r="16" spans="1:14" ht="15.75">
      <c r="A16" s="62">
        <f t="shared" si="5"/>
        <v>9</v>
      </c>
      <c r="B16" s="61" t="s">
        <v>26</v>
      </c>
      <c r="C16" s="62">
        <v>827</v>
      </c>
      <c r="D16" s="62">
        <v>921</v>
      </c>
      <c r="E16" s="63">
        <f t="shared" si="0"/>
        <v>111.36638452237003</v>
      </c>
      <c r="F16" s="61">
        <f t="shared" si="1"/>
        <v>94</v>
      </c>
      <c r="G16" s="62">
        <v>445</v>
      </c>
      <c r="H16" s="62">
        <v>450</v>
      </c>
      <c r="I16" s="63">
        <f t="shared" si="2"/>
        <v>101.12359550561798</v>
      </c>
      <c r="J16" s="61">
        <f t="shared" si="3"/>
        <v>5</v>
      </c>
      <c r="K16" s="62"/>
      <c r="L16" s="62"/>
      <c r="M16" s="63"/>
      <c r="N16" s="61">
        <f t="shared" si="4"/>
        <v>0</v>
      </c>
    </row>
    <row r="17" spans="1:14" ht="15.75">
      <c r="A17" s="62">
        <f t="shared" si="5"/>
        <v>10</v>
      </c>
      <c r="B17" s="61" t="s">
        <v>27</v>
      </c>
      <c r="C17" s="62">
        <v>58</v>
      </c>
      <c r="D17" s="115">
        <v>60</v>
      </c>
      <c r="E17" s="63">
        <f t="shared" si="0"/>
        <v>103.44827586206897</v>
      </c>
      <c r="F17" s="61">
        <f t="shared" si="1"/>
        <v>2</v>
      </c>
      <c r="G17" s="62">
        <v>38</v>
      </c>
      <c r="H17" s="62">
        <v>39</v>
      </c>
      <c r="I17" s="63">
        <f t="shared" si="2"/>
        <v>102.63157894736842</v>
      </c>
      <c r="J17" s="61">
        <f t="shared" si="3"/>
        <v>1</v>
      </c>
      <c r="K17" s="62"/>
      <c r="L17" s="62"/>
      <c r="M17" s="63"/>
      <c r="N17" s="61">
        <f t="shared" si="4"/>
        <v>0</v>
      </c>
    </row>
    <row r="18" spans="1:14" ht="15.75">
      <c r="A18" s="62">
        <f t="shared" si="5"/>
        <v>11</v>
      </c>
      <c r="B18" s="61" t="s">
        <v>28</v>
      </c>
      <c r="C18" s="62">
        <v>184</v>
      </c>
      <c r="D18" s="115">
        <v>316</v>
      </c>
      <c r="E18" s="63">
        <f t="shared" si="0"/>
        <v>171.73913043478262</v>
      </c>
      <c r="F18" s="61">
        <f t="shared" si="1"/>
        <v>132</v>
      </c>
      <c r="G18" s="62">
        <v>145</v>
      </c>
      <c r="H18" s="62">
        <v>145</v>
      </c>
      <c r="I18" s="63">
        <f t="shared" si="2"/>
        <v>100</v>
      </c>
      <c r="J18" s="61">
        <f t="shared" si="3"/>
        <v>0</v>
      </c>
      <c r="K18" s="62">
        <v>227</v>
      </c>
      <c r="L18" s="62">
        <v>0</v>
      </c>
      <c r="M18" s="63">
        <f t="shared" si="6"/>
        <v>0</v>
      </c>
      <c r="N18" s="61">
        <f t="shared" si="4"/>
        <v>-227</v>
      </c>
    </row>
    <row r="19" spans="1:14" ht="15.75">
      <c r="A19" s="62">
        <f t="shared" si="5"/>
        <v>12</v>
      </c>
      <c r="B19" s="61" t="s">
        <v>71</v>
      </c>
      <c r="C19" s="62"/>
      <c r="D19" s="62">
        <v>112</v>
      </c>
      <c r="E19" s="63"/>
      <c r="F19" s="61">
        <f t="shared" si="1"/>
        <v>112</v>
      </c>
      <c r="G19" s="62"/>
      <c r="H19" s="62"/>
      <c r="I19" s="63"/>
      <c r="J19" s="61">
        <f t="shared" si="3"/>
        <v>0</v>
      </c>
      <c r="K19" s="62"/>
      <c r="L19" s="62"/>
      <c r="M19" s="63"/>
      <c r="N19" s="61">
        <f t="shared" si="4"/>
        <v>0</v>
      </c>
    </row>
    <row r="20" spans="1:14" ht="15.75">
      <c r="A20" s="62">
        <f t="shared" si="5"/>
        <v>13</v>
      </c>
      <c r="B20" s="61" t="s">
        <v>30</v>
      </c>
      <c r="C20" s="62">
        <v>32</v>
      </c>
      <c r="D20" s="62"/>
      <c r="E20" s="63">
        <f t="shared" si="0"/>
        <v>0</v>
      </c>
      <c r="F20" s="61">
        <f t="shared" si="1"/>
        <v>-32</v>
      </c>
      <c r="G20" s="62">
        <v>20</v>
      </c>
      <c r="H20" s="62"/>
      <c r="I20" s="63">
        <f t="shared" si="2"/>
        <v>0</v>
      </c>
      <c r="J20" s="61">
        <f t="shared" si="3"/>
        <v>-20</v>
      </c>
      <c r="K20" s="62">
        <v>6044</v>
      </c>
      <c r="L20" s="62">
        <v>5339</v>
      </c>
      <c r="M20" s="63">
        <f t="shared" si="6"/>
        <v>88.33553937789543</v>
      </c>
      <c r="N20" s="61">
        <f t="shared" si="4"/>
        <v>-705</v>
      </c>
    </row>
    <row r="21" spans="1:14" ht="15.75">
      <c r="A21" s="62">
        <f t="shared" si="5"/>
        <v>14</v>
      </c>
      <c r="B21" s="61" t="s">
        <v>70</v>
      </c>
      <c r="C21" s="62"/>
      <c r="D21" s="62"/>
      <c r="E21" s="63"/>
      <c r="F21" s="61">
        <f t="shared" si="1"/>
        <v>0</v>
      </c>
      <c r="G21" s="62"/>
      <c r="H21" s="62"/>
      <c r="I21" s="63"/>
      <c r="J21" s="61">
        <f t="shared" si="3"/>
        <v>0</v>
      </c>
      <c r="K21" s="62"/>
      <c r="L21" s="62">
        <v>380</v>
      </c>
      <c r="M21" s="63"/>
      <c r="N21" s="61">
        <f t="shared" si="4"/>
        <v>380</v>
      </c>
    </row>
    <row r="22" spans="1:14" ht="15.75">
      <c r="A22" s="62">
        <f t="shared" si="5"/>
        <v>15</v>
      </c>
      <c r="B22" s="61" t="s">
        <v>31</v>
      </c>
      <c r="C22" s="62">
        <v>861</v>
      </c>
      <c r="D22" s="62">
        <v>829</v>
      </c>
      <c r="E22" s="63">
        <f t="shared" si="0"/>
        <v>96.28339140534263</v>
      </c>
      <c r="F22" s="61">
        <f t="shared" si="1"/>
        <v>-32</v>
      </c>
      <c r="G22" s="62">
        <v>350</v>
      </c>
      <c r="H22" s="62">
        <v>350</v>
      </c>
      <c r="I22" s="63">
        <f t="shared" si="2"/>
        <v>100</v>
      </c>
      <c r="J22" s="61">
        <f t="shared" si="3"/>
        <v>0</v>
      </c>
      <c r="K22" s="62">
        <v>1822</v>
      </c>
      <c r="L22" s="62">
        <v>1863</v>
      </c>
      <c r="M22" s="63">
        <f t="shared" si="6"/>
        <v>102.25027442371022</v>
      </c>
      <c r="N22" s="61">
        <f t="shared" si="4"/>
        <v>41</v>
      </c>
    </row>
    <row r="23" spans="1:14" ht="15.75">
      <c r="A23" s="62">
        <f t="shared" si="5"/>
        <v>16</v>
      </c>
      <c r="B23" s="61" t="s">
        <v>32</v>
      </c>
      <c r="C23" s="62">
        <v>673</v>
      </c>
      <c r="D23" s="62">
        <v>731</v>
      </c>
      <c r="E23" s="63">
        <f t="shared" si="0"/>
        <v>108.61812778603269</v>
      </c>
      <c r="F23" s="61">
        <f t="shared" si="1"/>
        <v>58</v>
      </c>
      <c r="G23" s="62">
        <v>343</v>
      </c>
      <c r="H23" s="62">
        <v>360</v>
      </c>
      <c r="I23" s="63">
        <f t="shared" si="2"/>
        <v>104.95626822157433</v>
      </c>
      <c r="J23" s="61">
        <f t="shared" si="3"/>
        <v>17</v>
      </c>
      <c r="K23" s="62"/>
      <c r="L23" s="62"/>
      <c r="M23" s="63"/>
      <c r="N23" s="61">
        <f t="shared" si="4"/>
        <v>0</v>
      </c>
    </row>
    <row r="24" spans="1:14" ht="15.75">
      <c r="A24" s="62">
        <f t="shared" si="5"/>
        <v>17</v>
      </c>
      <c r="B24" s="61" t="s">
        <v>33</v>
      </c>
      <c r="C24" s="62"/>
      <c r="D24" s="62"/>
      <c r="E24" s="63"/>
      <c r="F24" s="61">
        <f t="shared" si="1"/>
        <v>0</v>
      </c>
      <c r="G24" s="62"/>
      <c r="H24" s="62"/>
      <c r="I24" s="63"/>
      <c r="J24" s="61">
        <f t="shared" si="3"/>
        <v>0</v>
      </c>
      <c r="K24" s="62">
        <v>4600</v>
      </c>
      <c r="L24" s="62">
        <v>3818</v>
      </c>
      <c r="M24" s="63">
        <f t="shared" si="6"/>
        <v>83</v>
      </c>
      <c r="N24" s="61">
        <f t="shared" si="4"/>
        <v>-782</v>
      </c>
    </row>
    <row r="25" spans="1:14" ht="15.75">
      <c r="A25" s="62">
        <f t="shared" si="5"/>
        <v>18</v>
      </c>
      <c r="B25" s="61" t="s">
        <v>35</v>
      </c>
      <c r="C25" s="62">
        <v>51</v>
      </c>
      <c r="D25" s="62">
        <v>27</v>
      </c>
      <c r="E25" s="62">
        <v>55.1</v>
      </c>
      <c r="F25" s="62">
        <v>-22</v>
      </c>
      <c r="G25" s="62"/>
      <c r="H25" s="62"/>
      <c r="I25" s="62"/>
      <c r="J25" s="62"/>
      <c r="K25" s="62">
        <v>420</v>
      </c>
      <c r="L25" s="62">
        <v>81</v>
      </c>
      <c r="M25" s="89">
        <f t="shared" si="6"/>
        <v>19.28571428571429</v>
      </c>
      <c r="N25" s="65">
        <f t="shared" si="4"/>
        <v>-339</v>
      </c>
    </row>
    <row r="26" spans="1:14" ht="15.75">
      <c r="A26" s="62">
        <f t="shared" si="5"/>
        <v>19</v>
      </c>
      <c r="B26" s="61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>
        <v>148</v>
      </c>
      <c r="M26" s="107"/>
      <c r="N26" s="65"/>
    </row>
    <row r="27" spans="1:14" ht="21.75" customHeight="1">
      <c r="A27" s="56"/>
      <c r="B27" s="58" t="s">
        <v>58</v>
      </c>
      <c r="C27" s="55">
        <f>SUM(C8:C25)</f>
        <v>6151</v>
      </c>
      <c r="D27" s="55">
        <f>SUM(D8:D25)</f>
        <v>5932</v>
      </c>
      <c r="E27" s="57">
        <f>D27/C27*100</f>
        <v>96.43960331653389</v>
      </c>
      <c r="F27" s="55">
        <f>D27-C27</f>
        <v>-219</v>
      </c>
      <c r="G27" s="55">
        <f>SUM(G8:G25)</f>
        <v>2730</v>
      </c>
      <c r="H27" s="55">
        <f>SUM(H8:H25)</f>
        <v>2602</v>
      </c>
      <c r="I27" s="57">
        <f>H27/G27*100</f>
        <v>95.3113553113553</v>
      </c>
      <c r="J27" s="55">
        <f>H27-G27</f>
        <v>-128</v>
      </c>
      <c r="K27" s="55">
        <f>SUM(K8:K25)</f>
        <v>15849</v>
      </c>
      <c r="L27" s="55">
        <f>SUM(L8:L26)</f>
        <v>14027</v>
      </c>
      <c r="M27" s="57">
        <f>L27/K27*100</f>
        <v>88.5040065619282</v>
      </c>
      <c r="N27" s="55">
        <f>L27-K27</f>
        <v>-1822</v>
      </c>
    </row>
    <row r="28" spans="1:14" ht="19.5" customHeight="1">
      <c r="A28" s="38">
        <v>1</v>
      </c>
      <c r="B28" s="10" t="s">
        <v>63</v>
      </c>
      <c r="C28" s="12">
        <v>296</v>
      </c>
      <c r="D28" s="12">
        <v>303</v>
      </c>
      <c r="E28" s="17">
        <f>D28/C28*100</f>
        <v>102.36486486486487</v>
      </c>
      <c r="F28" s="16">
        <f>D28-C28</f>
        <v>7</v>
      </c>
      <c r="G28" s="12">
        <v>105</v>
      </c>
      <c r="H28" s="12">
        <v>110</v>
      </c>
      <c r="I28" s="17">
        <f>H28/G28*100</f>
        <v>104.76190476190477</v>
      </c>
      <c r="J28" s="16">
        <f>H28-G28</f>
        <v>5</v>
      </c>
      <c r="K28" s="12"/>
      <c r="L28" s="12"/>
      <c r="M28" s="17"/>
      <c r="N28" s="16">
        <f>L28-K28</f>
        <v>0</v>
      </c>
    </row>
    <row r="29" spans="1:14" ht="12.75">
      <c r="A29" s="38">
        <v>2</v>
      </c>
      <c r="B29" s="38" t="s">
        <v>60</v>
      </c>
      <c r="C29" s="38"/>
      <c r="D29" s="38"/>
      <c r="E29" s="38"/>
      <c r="F29" s="38"/>
      <c r="G29" s="38"/>
      <c r="H29" s="38"/>
      <c r="I29" s="38"/>
      <c r="J29" s="38"/>
      <c r="K29" s="38"/>
      <c r="L29" s="38">
        <v>90</v>
      </c>
      <c r="M29" s="38"/>
      <c r="N29" s="38"/>
    </row>
    <row r="30" spans="1:14" ht="12.75">
      <c r="A30" s="38">
        <v>3</v>
      </c>
      <c r="B30" s="38" t="s">
        <v>62</v>
      </c>
      <c r="C30" s="38"/>
      <c r="D30" s="38"/>
      <c r="E30" s="38"/>
      <c r="F30" s="38"/>
      <c r="G30" s="38"/>
      <c r="H30" s="38"/>
      <c r="I30" s="38"/>
      <c r="J30" s="38"/>
      <c r="K30" s="38">
        <v>34</v>
      </c>
      <c r="L30" s="38">
        <v>100</v>
      </c>
      <c r="M30" s="38"/>
      <c r="N30" s="38"/>
    </row>
    <row r="31" spans="1:14" ht="12.75">
      <c r="A31" s="38">
        <v>4</v>
      </c>
      <c r="B31" s="38" t="s">
        <v>61</v>
      </c>
      <c r="C31" s="38"/>
      <c r="D31" s="38"/>
      <c r="E31" s="38"/>
      <c r="F31" s="38"/>
      <c r="G31" s="38"/>
      <c r="H31" s="38"/>
      <c r="I31" s="38"/>
      <c r="J31" s="38"/>
      <c r="K31" s="38">
        <v>280</v>
      </c>
      <c r="L31" s="38">
        <v>310</v>
      </c>
      <c r="M31" s="38"/>
      <c r="N31" s="38"/>
    </row>
    <row r="32" spans="1:14" ht="15.75">
      <c r="A32" s="188">
        <v>5</v>
      </c>
      <c r="B32" s="188" t="s">
        <v>59</v>
      </c>
      <c r="C32" s="59"/>
      <c r="D32" s="59">
        <v>31</v>
      </c>
      <c r="E32" s="59"/>
      <c r="F32" s="59"/>
      <c r="G32" s="59">
        <v>9</v>
      </c>
      <c r="H32" s="59"/>
      <c r="I32" s="59"/>
      <c r="J32" s="59"/>
      <c r="K32" s="59">
        <v>182</v>
      </c>
      <c r="L32" s="59">
        <v>172</v>
      </c>
      <c r="M32" s="59"/>
      <c r="N32" s="59"/>
    </row>
    <row r="33" spans="1:14" ht="15.75">
      <c r="A33" s="59">
        <v>24</v>
      </c>
      <c r="B33" s="59" t="s">
        <v>55</v>
      </c>
      <c r="C33" s="59">
        <f>SUM(C27:C32)</f>
        <v>6447</v>
      </c>
      <c r="D33" s="59">
        <f>SUM(D27:D32)</f>
        <v>6266</v>
      </c>
      <c r="E33" s="59">
        <v>96.5</v>
      </c>
      <c r="F33" s="59">
        <v>-181</v>
      </c>
      <c r="G33" s="59">
        <f>SUM(G27:G32)</f>
        <v>2844</v>
      </c>
      <c r="H33" s="59">
        <f>SUM(H27:H32)</f>
        <v>2712</v>
      </c>
      <c r="I33" s="59">
        <v>95.4</v>
      </c>
      <c r="J33" s="59">
        <v>-132</v>
      </c>
      <c r="K33" s="59">
        <f>SUM(K27:K32)</f>
        <v>16345</v>
      </c>
      <c r="L33" s="59">
        <f>SUM(L27:L32)</f>
        <v>14699</v>
      </c>
      <c r="M33" s="59">
        <v>90</v>
      </c>
      <c r="N33" s="59">
        <v>-1646</v>
      </c>
    </row>
  </sheetData>
  <mergeCells count="11">
    <mergeCell ref="K5:K7"/>
    <mergeCell ref="G5:G7"/>
    <mergeCell ref="H5:H7"/>
    <mergeCell ref="B2:N2"/>
    <mergeCell ref="K4:N4"/>
    <mergeCell ref="B5:B7"/>
    <mergeCell ref="C5:C7"/>
    <mergeCell ref="D5:D7"/>
    <mergeCell ref="C4:F4"/>
    <mergeCell ref="G4:J4"/>
    <mergeCell ref="L5:L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S26"/>
  <sheetViews>
    <sheetView zoomScale="75" zoomScaleNormal="75" workbookViewId="0" topLeftCell="A1">
      <selection activeCell="A13" sqref="A13"/>
    </sheetView>
  </sheetViews>
  <sheetFormatPr defaultColWidth="9.00390625" defaultRowHeight="12.75"/>
  <cols>
    <col min="1" max="1" width="3.375" style="4" customWidth="1"/>
    <col min="2" max="2" width="17.625" style="0" customWidth="1"/>
    <col min="3" max="3" width="12.875" style="0" customWidth="1"/>
    <col min="4" max="4" width="12.00390625" style="0" customWidth="1"/>
    <col min="5" max="5" width="12.75390625" style="0" customWidth="1"/>
    <col min="6" max="6" width="10.875" style="0" customWidth="1"/>
    <col min="7" max="7" width="11.625" style="0" bestFit="1" customWidth="1"/>
    <col min="8" max="8" width="12.75390625" style="0" customWidth="1"/>
    <col min="9" max="9" width="9.75390625" style="0" customWidth="1"/>
    <col min="10" max="10" width="10.00390625" style="0" customWidth="1"/>
    <col min="11" max="11" width="13.125" style="0" customWidth="1"/>
    <col min="12" max="12" width="10.875" style="0" customWidth="1"/>
    <col min="13" max="13" width="15.00390625" style="0" customWidth="1"/>
    <col min="14" max="14" width="11.125" style="0" customWidth="1"/>
    <col min="15" max="15" width="10.875" style="0" customWidth="1"/>
    <col min="16" max="16" width="13.125" style="0" customWidth="1"/>
    <col min="17" max="17" width="17.875" style="0" customWidth="1"/>
  </cols>
  <sheetData>
    <row r="1" spans="1:18" ht="12.75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7" ht="12.75">
      <c r="A2" s="169" t="s">
        <v>76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1:18" ht="12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6"/>
    </row>
    <row r="4" spans="1:17" ht="33.75" customHeight="1">
      <c r="A4" s="138"/>
      <c r="B4" s="40"/>
      <c r="C4" s="179" t="s">
        <v>40</v>
      </c>
      <c r="D4" s="179"/>
      <c r="E4" s="180"/>
      <c r="F4" s="178" t="s">
        <v>41</v>
      </c>
      <c r="G4" s="179"/>
      <c r="H4" s="180"/>
      <c r="I4" s="181" t="s">
        <v>42</v>
      </c>
      <c r="J4" s="182"/>
      <c r="K4" s="183"/>
      <c r="L4" s="178" t="s">
        <v>43</v>
      </c>
      <c r="M4" s="179"/>
      <c r="N4" s="180"/>
      <c r="O4" s="178" t="s">
        <v>44</v>
      </c>
      <c r="P4" s="179"/>
      <c r="Q4" s="180"/>
    </row>
    <row r="5" spans="1:17" ht="25.5">
      <c r="A5" s="164"/>
      <c r="B5" s="48" t="s">
        <v>45</v>
      </c>
      <c r="C5" s="175">
        <v>2010</v>
      </c>
      <c r="D5" s="175">
        <v>2011</v>
      </c>
      <c r="E5" s="41">
        <v>2011</v>
      </c>
      <c r="F5" s="175">
        <v>2010</v>
      </c>
      <c r="G5" s="175">
        <v>2011</v>
      </c>
      <c r="H5" s="41">
        <v>2011</v>
      </c>
      <c r="I5" s="175">
        <v>2010</v>
      </c>
      <c r="J5" s="175">
        <v>2011</v>
      </c>
      <c r="K5" s="41">
        <v>2011</v>
      </c>
      <c r="L5" s="175">
        <v>2010</v>
      </c>
      <c r="M5" s="175">
        <v>2011</v>
      </c>
      <c r="N5" s="41">
        <v>2011</v>
      </c>
      <c r="O5" s="175">
        <v>2010</v>
      </c>
      <c r="P5" s="175">
        <v>2011</v>
      </c>
      <c r="Q5" s="108">
        <v>2011</v>
      </c>
    </row>
    <row r="6" spans="1:17" ht="12.75">
      <c r="A6" s="164"/>
      <c r="B6" s="40"/>
      <c r="C6" s="176"/>
      <c r="D6" s="176"/>
      <c r="E6" s="41" t="s">
        <v>0</v>
      </c>
      <c r="F6" s="176"/>
      <c r="G6" s="176"/>
      <c r="H6" s="41" t="s">
        <v>0</v>
      </c>
      <c r="I6" s="176"/>
      <c r="J6" s="176"/>
      <c r="K6" s="41" t="s">
        <v>0</v>
      </c>
      <c r="L6" s="176"/>
      <c r="M6" s="176"/>
      <c r="N6" s="41" t="s">
        <v>0</v>
      </c>
      <c r="O6" s="176"/>
      <c r="P6" s="176"/>
      <c r="Q6" s="41" t="s">
        <v>0</v>
      </c>
    </row>
    <row r="7" spans="1:17" ht="41.25" customHeight="1">
      <c r="A7" s="165"/>
      <c r="B7" s="42"/>
      <c r="C7" s="177"/>
      <c r="D7" s="177"/>
      <c r="E7" s="41">
        <v>2010</v>
      </c>
      <c r="F7" s="177"/>
      <c r="G7" s="177"/>
      <c r="H7" s="41">
        <v>2010</v>
      </c>
      <c r="I7" s="177"/>
      <c r="J7" s="177"/>
      <c r="K7" s="41">
        <v>2010</v>
      </c>
      <c r="L7" s="177"/>
      <c r="M7" s="177"/>
      <c r="N7" s="41">
        <v>2010</v>
      </c>
      <c r="O7" s="177"/>
      <c r="P7" s="177"/>
      <c r="Q7" s="41">
        <v>2010</v>
      </c>
    </row>
    <row r="8" spans="1:17" ht="40.5" customHeight="1">
      <c r="A8" s="1">
        <v>1</v>
      </c>
      <c r="B8" s="46" t="s">
        <v>68</v>
      </c>
      <c r="C8" s="43"/>
      <c r="D8" s="44">
        <v>0</v>
      </c>
      <c r="E8" s="44">
        <v>0</v>
      </c>
      <c r="F8" s="44"/>
      <c r="G8" s="44">
        <v>0</v>
      </c>
      <c r="H8" s="44">
        <v>0</v>
      </c>
      <c r="I8" s="44"/>
      <c r="J8" s="44">
        <v>0</v>
      </c>
      <c r="K8" s="44">
        <v>0</v>
      </c>
      <c r="L8" s="44"/>
      <c r="M8" s="44">
        <v>337</v>
      </c>
      <c r="N8" s="44"/>
      <c r="O8" s="44"/>
      <c r="P8" s="44">
        <v>285.2</v>
      </c>
      <c r="Q8" s="44"/>
    </row>
    <row r="9" spans="1:17" ht="52.5" customHeight="1">
      <c r="A9" s="1">
        <v>2</v>
      </c>
      <c r="B9" s="47" t="s">
        <v>46</v>
      </c>
      <c r="C9" s="43">
        <v>7549</v>
      </c>
      <c r="D9" s="44">
        <v>8620</v>
      </c>
      <c r="E9" s="44">
        <f>D9/C9*100</f>
        <v>114.18730957742747</v>
      </c>
      <c r="F9" s="43">
        <v>7549</v>
      </c>
      <c r="G9" s="44">
        <v>8620</v>
      </c>
      <c r="H9" s="44">
        <f>G9/F9*100</f>
        <v>114.18730957742747</v>
      </c>
      <c r="I9" s="43">
        <v>212.1</v>
      </c>
      <c r="J9" s="43">
        <v>219.3</v>
      </c>
      <c r="K9" s="44">
        <f>J9/I9*100</f>
        <v>103.3946251768034</v>
      </c>
      <c r="L9" s="44">
        <v>8049.6</v>
      </c>
      <c r="M9" s="44">
        <v>9907.1</v>
      </c>
      <c r="N9" s="44">
        <f>M9/L9*100</f>
        <v>123.07568077916915</v>
      </c>
      <c r="O9" s="44">
        <v>561.4</v>
      </c>
      <c r="P9" s="44">
        <v>627.9</v>
      </c>
      <c r="Q9" s="44">
        <f>P9/O9*100</f>
        <v>111.84538653366583</v>
      </c>
    </row>
    <row r="10" spans="1:17" ht="52.5" customHeight="1">
      <c r="A10" s="1">
        <v>3</v>
      </c>
      <c r="B10" s="47" t="s">
        <v>72</v>
      </c>
      <c r="C10" s="43"/>
      <c r="D10" s="44"/>
      <c r="E10" s="44"/>
      <c r="F10" s="43"/>
      <c r="G10" s="44"/>
      <c r="H10" s="44"/>
      <c r="I10" s="43"/>
      <c r="J10" s="43"/>
      <c r="K10" s="44"/>
      <c r="L10" s="44">
        <v>514.8</v>
      </c>
      <c r="M10" s="44"/>
      <c r="N10" s="44"/>
      <c r="O10" s="44"/>
      <c r="P10" s="44"/>
      <c r="Q10" s="44"/>
    </row>
    <row r="11" spans="1:17" ht="38.25">
      <c r="A11" s="1">
        <v>4</v>
      </c>
      <c r="B11" s="47" t="s">
        <v>69</v>
      </c>
      <c r="C11" s="43">
        <v>104572.1</v>
      </c>
      <c r="D11" s="44">
        <v>124663.3</v>
      </c>
      <c r="E11" s="44">
        <f>D11/C11*100</f>
        <v>119.21277281416363</v>
      </c>
      <c r="F11" s="43">
        <v>103855.1</v>
      </c>
      <c r="G11" s="44">
        <v>124183.1</v>
      </c>
      <c r="H11" s="44">
        <f>G11/F11*100</f>
        <v>119.57342489680333</v>
      </c>
      <c r="I11" s="44">
        <v>298.8</v>
      </c>
      <c r="J11" s="44">
        <v>298.1</v>
      </c>
      <c r="K11" s="44">
        <f>J11/I11*100</f>
        <v>99.7657295850067</v>
      </c>
      <c r="L11" s="45">
        <v>5757</v>
      </c>
      <c r="M11" s="45">
        <v>6006.1</v>
      </c>
      <c r="N11" s="44">
        <f>M11/L11*100</f>
        <v>104.32690637484802</v>
      </c>
      <c r="O11" s="44">
        <v>651.9</v>
      </c>
      <c r="P11" s="44">
        <v>769.2</v>
      </c>
      <c r="Q11" s="44">
        <f>P11/O11*100</f>
        <v>117.9935572940635</v>
      </c>
    </row>
    <row r="12" spans="1:17" ht="37.5" customHeight="1">
      <c r="A12" s="1">
        <v>5</v>
      </c>
      <c r="B12" s="47" t="s">
        <v>66</v>
      </c>
      <c r="C12" s="43"/>
      <c r="D12" s="44"/>
      <c r="E12" s="44"/>
      <c r="F12" s="43"/>
      <c r="G12" s="44"/>
      <c r="H12" s="44"/>
      <c r="I12" s="44"/>
      <c r="J12" s="44"/>
      <c r="K12" s="44"/>
      <c r="L12" s="45"/>
      <c r="M12" s="45">
        <v>204.1</v>
      </c>
      <c r="N12" s="44"/>
      <c r="O12" s="44"/>
      <c r="P12" s="44">
        <v>41.357</v>
      </c>
      <c r="Q12" s="44"/>
    </row>
    <row r="13" spans="1:17" ht="22.5" customHeight="1">
      <c r="A13" s="1"/>
      <c r="B13" s="112" t="s">
        <v>47</v>
      </c>
      <c r="C13" s="113">
        <f>SUM(C8:C11)</f>
        <v>112121.1</v>
      </c>
      <c r="D13" s="113">
        <f>SUM(D8:D11)</f>
        <v>133283.3</v>
      </c>
      <c r="E13" s="113">
        <f>D13/C13*100</f>
        <v>118.87441346900805</v>
      </c>
      <c r="F13" s="114">
        <f>SUM(F8:F11)</f>
        <v>111404.1</v>
      </c>
      <c r="G13" s="114">
        <f>SUM(G8:G11)</f>
        <v>132803.1</v>
      </c>
      <c r="H13" s="113">
        <f>G13/F13*100</f>
        <v>119.2084492401985</v>
      </c>
      <c r="I13" s="113">
        <v>290.8</v>
      </c>
      <c r="J13" s="113">
        <v>291.3</v>
      </c>
      <c r="K13" s="113">
        <f>J13/I13*100</f>
        <v>100.17193947730398</v>
      </c>
      <c r="L13" s="113">
        <f>SUM(L8:L11)</f>
        <v>14321.4</v>
      </c>
      <c r="M13" s="113">
        <f>SUM(M8:M12)</f>
        <v>16454.3</v>
      </c>
      <c r="N13" s="113">
        <f>M13/L13*100</f>
        <v>114.89309704358513</v>
      </c>
      <c r="O13" s="113">
        <f>SUM(O8:O11)</f>
        <v>1213.3</v>
      </c>
      <c r="P13" s="113">
        <f>SUM(P8:P12)</f>
        <v>1723.657</v>
      </c>
      <c r="Q13" s="113">
        <f>P13/O13*100</f>
        <v>142.063545701805</v>
      </c>
    </row>
    <row r="14" spans="1:18" ht="12.75">
      <c r="A14" s="12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39"/>
    </row>
    <row r="15" spans="1:18" ht="12.7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39"/>
    </row>
    <row r="26" ht="12.75">
      <c r="S26" t="s">
        <v>48</v>
      </c>
    </row>
  </sheetData>
  <mergeCells count="19">
    <mergeCell ref="O4:Q4"/>
    <mergeCell ref="C4:E4"/>
    <mergeCell ref="F4:H4"/>
    <mergeCell ref="I4:K4"/>
    <mergeCell ref="L4:N4"/>
    <mergeCell ref="C5:C7"/>
    <mergeCell ref="D5:D7"/>
    <mergeCell ref="F5:F7"/>
    <mergeCell ref="G5:G7"/>
    <mergeCell ref="A4:A7"/>
    <mergeCell ref="A1:R1"/>
    <mergeCell ref="A14:Q15"/>
    <mergeCell ref="A2:Q3"/>
    <mergeCell ref="O5:O7"/>
    <mergeCell ref="P5:P7"/>
    <mergeCell ref="I5:I7"/>
    <mergeCell ref="J5:J7"/>
    <mergeCell ref="L5:L7"/>
    <mergeCell ref="M5:M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aris_zootechnik</cp:lastModifiedBy>
  <cp:lastPrinted>2012-02-10T07:59:59Z</cp:lastPrinted>
  <dcterms:created xsi:type="dcterms:W3CDTF">2009-04-06T13:00:26Z</dcterms:created>
  <dcterms:modified xsi:type="dcterms:W3CDTF">2012-02-10T08:01:10Z</dcterms:modified>
  <cp:category/>
  <cp:version/>
  <cp:contentType/>
  <cp:contentStatus/>
</cp:coreProperties>
</file>